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3050"/>
  </bookViews>
  <sheets>
    <sheet name="PLAN 2025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9" i="4" l="1"/>
  <c r="I20" i="4"/>
  <c r="I21" i="4"/>
  <c r="I22" i="4"/>
  <c r="I23" i="4"/>
  <c r="I24" i="4"/>
  <c r="I25" i="4"/>
  <c r="I26" i="4"/>
  <c r="I107" i="4"/>
  <c r="L107" i="4"/>
  <c r="I124" i="4"/>
  <c r="I125" i="4"/>
  <c r="I126" i="4"/>
  <c r="I123" i="4"/>
  <c r="L125" i="4"/>
  <c r="L126" i="4"/>
  <c r="L124" i="4"/>
  <c r="I121" i="4"/>
  <c r="I118" i="4"/>
  <c r="I119" i="4"/>
  <c r="I120" i="4"/>
  <c r="I116" i="4"/>
  <c r="I32" i="4"/>
  <c r="L8" i="4"/>
  <c r="I98" i="4"/>
  <c r="L116" i="4"/>
  <c r="L113" i="4"/>
  <c r="L98" i="4"/>
  <c r="L81" i="4"/>
  <c r="K122" i="4"/>
  <c r="J122" i="4"/>
  <c r="H122" i="4"/>
  <c r="G122" i="4"/>
  <c r="L115" i="4"/>
  <c r="L114" i="4"/>
  <c r="I114" i="4"/>
  <c r="I113" i="4"/>
  <c r="L112" i="4"/>
  <c r="I112" i="4"/>
  <c r="L111" i="4"/>
  <c r="I111" i="4"/>
  <c r="L110" i="4"/>
  <c r="I110" i="4"/>
  <c r="L109" i="4"/>
  <c r="I109" i="4"/>
  <c r="L108" i="4"/>
  <c r="I108" i="4"/>
  <c r="L106" i="4"/>
  <c r="I106" i="4"/>
  <c r="L105" i="4"/>
  <c r="I105" i="4"/>
  <c r="L104" i="4"/>
  <c r="I104" i="4"/>
  <c r="L103" i="4"/>
  <c r="I103" i="4"/>
  <c r="L102" i="4"/>
  <c r="I102" i="4"/>
  <c r="L101" i="4"/>
  <c r="I101" i="4"/>
  <c r="L100" i="4"/>
  <c r="I100" i="4"/>
  <c r="L99" i="4"/>
  <c r="I99" i="4"/>
  <c r="L97" i="4"/>
  <c r="I97" i="4"/>
  <c r="L96" i="4"/>
  <c r="I96" i="4"/>
  <c r="L95" i="4"/>
  <c r="I95" i="4"/>
  <c r="L94" i="4"/>
  <c r="I94" i="4"/>
  <c r="L93" i="4"/>
  <c r="I93" i="4"/>
  <c r="L92" i="4"/>
  <c r="I92" i="4"/>
  <c r="L91" i="4"/>
  <c r="I91" i="4"/>
  <c r="L90" i="4"/>
  <c r="I90" i="4"/>
  <c r="L89" i="4"/>
  <c r="I89" i="4"/>
  <c r="L88" i="4"/>
  <c r="I88" i="4"/>
  <c r="L87" i="4"/>
  <c r="I87" i="4"/>
  <c r="L86" i="4"/>
  <c r="I86" i="4"/>
  <c r="L85" i="4"/>
  <c r="I85" i="4"/>
  <c r="L84" i="4"/>
  <c r="I84" i="4"/>
  <c r="L83" i="4"/>
  <c r="I83" i="4"/>
  <c r="L82" i="4"/>
  <c r="I82" i="4"/>
  <c r="I81" i="4"/>
  <c r="L80" i="4"/>
  <c r="I80" i="4"/>
  <c r="L79" i="4"/>
  <c r="I79" i="4"/>
  <c r="L78" i="4"/>
  <c r="I78" i="4"/>
  <c r="L77" i="4"/>
  <c r="I77" i="4"/>
  <c r="L76" i="4"/>
  <c r="I76" i="4"/>
  <c r="L75" i="4"/>
  <c r="I75" i="4"/>
  <c r="L74" i="4"/>
  <c r="I74" i="4"/>
  <c r="L73" i="4"/>
  <c r="I73" i="4"/>
  <c r="L72" i="4"/>
  <c r="I72" i="4"/>
  <c r="L71" i="4"/>
  <c r="I71" i="4"/>
  <c r="L70" i="4"/>
  <c r="I70" i="4"/>
  <c r="L69" i="4"/>
  <c r="I69" i="4"/>
  <c r="L68" i="4"/>
  <c r="I68" i="4"/>
  <c r="L67" i="4"/>
  <c r="I67" i="4"/>
  <c r="L66" i="4"/>
  <c r="I66" i="4"/>
  <c r="L65" i="4"/>
  <c r="I65" i="4"/>
  <c r="L64" i="4"/>
  <c r="I64" i="4"/>
  <c r="L63" i="4"/>
  <c r="I63" i="4"/>
  <c r="L62" i="4"/>
  <c r="I62" i="4"/>
  <c r="L61" i="4"/>
  <c r="I61" i="4"/>
  <c r="L60" i="4"/>
  <c r="I60" i="4"/>
  <c r="L59" i="4"/>
  <c r="I59" i="4"/>
  <c r="L58" i="4"/>
  <c r="I58" i="4"/>
  <c r="L57" i="4"/>
  <c r="I57" i="4"/>
  <c r="L56" i="4"/>
  <c r="I56" i="4"/>
  <c r="L55" i="4"/>
  <c r="I55" i="4"/>
  <c r="L54" i="4"/>
  <c r="I54" i="4"/>
  <c r="L53" i="4"/>
  <c r="I53" i="4"/>
  <c r="L52" i="4"/>
  <c r="I52" i="4"/>
  <c r="L51" i="4"/>
  <c r="I51" i="4"/>
  <c r="L50" i="4"/>
  <c r="I50" i="4"/>
  <c r="L49" i="4"/>
  <c r="I49" i="4"/>
  <c r="L48" i="4"/>
  <c r="I48" i="4"/>
  <c r="L47" i="4"/>
  <c r="I47" i="4"/>
  <c r="L46" i="4"/>
  <c r="I46" i="4"/>
  <c r="L45" i="4"/>
  <c r="I45" i="4"/>
  <c r="L44" i="4"/>
  <c r="I44" i="4"/>
  <c r="L43" i="4"/>
  <c r="I43" i="4"/>
  <c r="L42" i="4"/>
  <c r="I42" i="4"/>
  <c r="L41" i="4"/>
  <c r="I41" i="4"/>
  <c r="L40" i="4"/>
  <c r="I40" i="4"/>
  <c r="L39" i="4"/>
  <c r="I39" i="4"/>
  <c r="L38" i="4"/>
  <c r="I38" i="4"/>
  <c r="L37" i="4"/>
  <c r="I37" i="4"/>
  <c r="L36" i="4"/>
  <c r="I36" i="4"/>
  <c r="L35" i="4"/>
  <c r="I35" i="4"/>
  <c r="L34" i="4"/>
  <c r="I34" i="4"/>
  <c r="L33" i="4"/>
  <c r="I33" i="4"/>
  <c r="L32" i="4"/>
  <c r="L31" i="4"/>
  <c r="I31" i="4"/>
  <c r="L30" i="4"/>
  <c r="I30" i="4"/>
  <c r="L29" i="4"/>
  <c r="I29" i="4"/>
  <c r="L28" i="4"/>
  <c r="I28" i="4"/>
  <c r="L27" i="4"/>
  <c r="I27" i="4"/>
  <c r="L26" i="4"/>
  <c r="L25" i="4"/>
  <c r="L24" i="4"/>
  <c r="L23" i="4"/>
  <c r="L22" i="4"/>
  <c r="L21" i="4"/>
  <c r="L20" i="4"/>
  <c r="L19" i="4"/>
  <c r="L18" i="4"/>
  <c r="I18" i="4"/>
  <c r="L17" i="4"/>
  <c r="I17" i="4"/>
  <c r="L16" i="4"/>
  <c r="I16" i="4"/>
  <c r="L15" i="4"/>
  <c r="I15" i="4"/>
  <c r="L14" i="4"/>
  <c r="I14" i="4"/>
  <c r="L13" i="4"/>
  <c r="I13" i="4"/>
  <c r="L12" i="4"/>
  <c r="I12" i="4"/>
  <c r="L11" i="4"/>
  <c r="I11" i="4"/>
  <c r="L10" i="4"/>
  <c r="L9" i="4"/>
  <c r="I9" i="4"/>
  <c r="I8" i="4"/>
  <c r="L7" i="4"/>
  <c r="I7" i="4"/>
  <c r="L6" i="4"/>
  <c r="I127" i="4" l="1"/>
  <c r="L127" i="4"/>
  <c r="I122" i="4"/>
  <c r="L122" i="4"/>
  <c r="L128" i="4" s="1"/>
</calcChain>
</file>

<file path=xl/sharedStrings.xml><?xml version="1.0" encoding="utf-8"?>
<sst xmlns="http://schemas.openxmlformats.org/spreadsheetml/2006/main" count="496" uniqueCount="294">
  <si>
    <t>Strana 1</t>
  </si>
  <si>
    <t>LIST B</t>
  </si>
  <si>
    <t>Redni broj</t>
  </si>
  <si>
    <t>JKL</t>
  </si>
  <si>
    <t>Farmaceutski oblik</t>
  </si>
  <si>
    <t xml:space="preserve">Pakovanje i jačina </t>
  </si>
  <si>
    <t>Količina</t>
  </si>
  <si>
    <t>Cena po pakovanju</t>
  </si>
  <si>
    <t xml:space="preserve">UKUPNA VREDNOST </t>
  </si>
  <si>
    <t>A02BA02</t>
  </si>
  <si>
    <t>RANISAN                           amp        5x50mg/2ml                              117</t>
  </si>
  <si>
    <t xml:space="preserve">amp   </t>
  </si>
  <si>
    <t>5x50mg/2ml</t>
  </si>
  <si>
    <t>A03BB01</t>
  </si>
  <si>
    <t xml:space="preserve">BUSCOPAN                      </t>
  </si>
  <si>
    <t>amp</t>
  </si>
  <si>
    <t>6x20mg/1ml</t>
  </si>
  <si>
    <t>A03FA01</t>
  </si>
  <si>
    <t>KLOMETOL</t>
  </si>
  <si>
    <t>10x10mg/2ml</t>
  </si>
  <si>
    <t>A11HA02</t>
  </si>
  <si>
    <t xml:space="preserve">BEDOXIN          </t>
  </si>
  <si>
    <t>50X50MG/2ML</t>
  </si>
  <si>
    <t>A11GA01</t>
  </si>
  <si>
    <t>VITAMIN C</t>
  </si>
  <si>
    <t>50X500MG/5ML</t>
  </si>
  <si>
    <t>R03DA05</t>
  </si>
  <si>
    <t xml:space="preserve">AMINOFILIN </t>
  </si>
  <si>
    <t>R06AC03</t>
  </si>
  <si>
    <t>SYNOPEN</t>
  </si>
  <si>
    <t>10X20MG/2ML</t>
  </si>
  <si>
    <t>N01BB02</t>
  </si>
  <si>
    <t xml:space="preserve">LIDOKAIN-HLORID  </t>
  </si>
  <si>
    <t>10X3,5ML 1%</t>
  </si>
  <si>
    <t>N02AA01</t>
  </si>
  <si>
    <t>MORPHINI CHLORIDUM   amp</t>
  </si>
  <si>
    <t>10x20mg/1ml</t>
  </si>
  <si>
    <t>NO2AX02</t>
  </si>
  <si>
    <t>TRAMADOL</t>
  </si>
  <si>
    <t>5X50MG/1ML</t>
  </si>
  <si>
    <t>5X100MG/ML</t>
  </si>
  <si>
    <t>N02AX02</t>
  </si>
  <si>
    <t xml:space="preserve">TRODON  </t>
  </si>
  <si>
    <t>N05AB02</t>
  </si>
  <si>
    <t>MODITEN DEPO</t>
  </si>
  <si>
    <t>5X25MG/1ML</t>
  </si>
  <si>
    <t>MODITEN</t>
  </si>
  <si>
    <t>5X2,5MG/1ML</t>
  </si>
  <si>
    <t>N05BA06</t>
  </si>
  <si>
    <t xml:space="preserve">BENSEDIN </t>
  </si>
  <si>
    <t>10X10MG/2ML</t>
  </si>
  <si>
    <t>M01AB05</t>
  </si>
  <si>
    <t xml:space="preserve">DIKLOFEN   </t>
  </si>
  <si>
    <t>5X3ML[75MG/3ML</t>
  </si>
  <si>
    <t xml:space="preserve">DIKLOFENAK   </t>
  </si>
  <si>
    <t>M01AC06</t>
  </si>
  <si>
    <t xml:space="preserve">MOVALIS </t>
  </si>
  <si>
    <t>5X1,5ML[15MG/1.5ML]</t>
  </si>
  <si>
    <t>L03AB04</t>
  </si>
  <si>
    <t>ROFERON  A</t>
  </si>
  <si>
    <t>1X3000000IJ/05ML</t>
  </si>
  <si>
    <t>1X18Mij/1,2ml</t>
  </si>
  <si>
    <t>J01CE30</t>
  </si>
  <si>
    <t>POVIDON JOD</t>
  </si>
  <si>
    <t>RAS</t>
  </si>
  <si>
    <t>1PO 500ML/10%</t>
  </si>
  <si>
    <t>PANCILIN</t>
  </si>
  <si>
    <t>50X800000IJ</t>
  </si>
  <si>
    <t>N03AA02</t>
  </si>
  <si>
    <t xml:space="preserve">PHENOBARBITON  NA   </t>
  </si>
  <si>
    <t>5X220MG</t>
  </si>
  <si>
    <t>N02BB02</t>
  </si>
  <si>
    <t xml:space="preserve">NOVALGETOL   </t>
  </si>
  <si>
    <t>50X2,5G/5ML</t>
  </si>
  <si>
    <t>J01DD01</t>
  </si>
  <si>
    <t>TOLYCAR</t>
  </si>
  <si>
    <t>1X500MG</t>
  </si>
  <si>
    <t>1X1000MG</t>
  </si>
  <si>
    <t>J01DD02</t>
  </si>
  <si>
    <t>FORCAS</t>
  </si>
  <si>
    <t>A1OAB06</t>
  </si>
  <si>
    <t xml:space="preserve">haldol </t>
  </si>
  <si>
    <t>10x5mg/ml</t>
  </si>
  <si>
    <t>J01DD04</t>
  </si>
  <si>
    <t>AZARAN</t>
  </si>
  <si>
    <t>50X1000MG</t>
  </si>
  <si>
    <t>LONGACEF</t>
  </si>
  <si>
    <t>10X1GR</t>
  </si>
  <si>
    <t>50X1GR</t>
  </si>
  <si>
    <t>CEFTRIAXON</t>
  </si>
  <si>
    <t>J01DH51</t>
  </si>
  <si>
    <t xml:space="preserve">TIENAM </t>
  </si>
  <si>
    <t>5X550MG</t>
  </si>
  <si>
    <t>J01GB03</t>
  </si>
  <si>
    <t xml:space="preserve">GENTAMICIN </t>
  </si>
  <si>
    <t>10X80MG/2ML</t>
  </si>
  <si>
    <t>10X120MG/2ML</t>
  </si>
  <si>
    <t>J03GB03</t>
  </si>
  <si>
    <t>10X20MG</t>
  </si>
  <si>
    <t>10X40MG</t>
  </si>
  <si>
    <t>J3GB03</t>
  </si>
  <si>
    <t>GE.NTAMICIN</t>
  </si>
  <si>
    <t>H01CB02</t>
  </si>
  <si>
    <t>SANDOSTATIN</t>
  </si>
  <si>
    <t>5X0.1MG/ML</t>
  </si>
  <si>
    <t>1X20MG</t>
  </si>
  <si>
    <t>1X30MG</t>
  </si>
  <si>
    <t>H02AB01</t>
  </si>
  <si>
    <t>DIPROPHOS</t>
  </si>
  <si>
    <t>5X7MG</t>
  </si>
  <si>
    <t>H02AB02</t>
  </si>
  <si>
    <t>DEXAZON</t>
  </si>
  <si>
    <t>25X4MG</t>
  </si>
  <si>
    <t>H02AB04</t>
  </si>
  <si>
    <t>LEMOD-SOLU</t>
  </si>
  <si>
    <t>1X125MG</t>
  </si>
  <si>
    <t>15X20MG</t>
  </si>
  <si>
    <t>15x40mg</t>
  </si>
  <si>
    <t>LEMOD-DEPO</t>
  </si>
  <si>
    <t>10x40mg</t>
  </si>
  <si>
    <t>C01AA05</t>
  </si>
  <si>
    <t>DILACOR</t>
  </si>
  <si>
    <t>6X2ML/25MG</t>
  </si>
  <si>
    <t>C01CA24</t>
  </si>
  <si>
    <t>ADRENALIN</t>
  </si>
  <si>
    <t>50X1MG</t>
  </si>
  <si>
    <t>C03CA01</t>
  </si>
  <si>
    <t>LASIX</t>
  </si>
  <si>
    <t>5X20MG</t>
  </si>
  <si>
    <t>C01BD01</t>
  </si>
  <si>
    <t>CORDARONE</t>
  </si>
  <si>
    <t>AMP</t>
  </si>
  <si>
    <t>6X150MG/3ML</t>
  </si>
  <si>
    <t>C3CA01</t>
  </si>
  <si>
    <t>furosemid</t>
  </si>
  <si>
    <t>C07AB02</t>
  </si>
  <si>
    <t>PRESOLOL</t>
  </si>
  <si>
    <t>5X5MG/5ML</t>
  </si>
  <si>
    <t>C08DA01</t>
  </si>
  <si>
    <t>IZOPAMIL</t>
  </si>
  <si>
    <t>1X5MG/2ML</t>
  </si>
  <si>
    <t>B01AB06</t>
  </si>
  <si>
    <t>FRAXIPARIN</t>
  </si>
  <si>
    <t>10X2850ij</t>
  </si>
  <si>
    <t>b01ab06</t>
  </si>
  <si>
    <t>10x3800ij</t>
  </si>
  <si>
    <t>10X5700ij</t>
  </si>
  <si>
    <t>B01AB08</t>
  </si>
  <si>
    <t>CLIVARIN</t>
  </si>
  <si>
    <t>10X0.6/3436ij</t>
  </si>
  <si>
    <t>10X.25/1750ij</t>
  </si>
  <si>
    <t>B03BA3</t>
  </si>
  <si>
    <t>OHB12</t>
  </si>
  <si>
    <t>5X2500MCG</t>
  </si>
  <si>
    <t>A11EA01</t>
  </si>
  <si>
    <t>BEVIPLEX</t>
  </si>
  <si>
    <t>5X3ML</t>
  </si>
  <si>
    <t>G02AB01</t>
  </si>
  <si>
    <t>METHYLERGOMETRIN</t>
  </si>
  <si>
    <t>50X0.1MG</t>
  </si>
  <si>
    <t>C01DA02</t>
  </si>
  <si>
    <t>NIRMIN                            AP</t>
  </si>
  <si>
    <t>50x1/1,6ml</t>
  </si>
  <si>
    <t>G03DA03</t>
  </si>
  <si>
    <t>PROGESTERON DEPO</t>
  </si>
  <si>
    <t>5X250MG</t>
  </si>
  <si>
    <t>G03BA03</t>
  </si>
  <si>
    <t>TESTOSTERON DEPO</t>
  </si>
  <si>
    <t>J01GA01</t>
  </si>
  <si>
    <t>STREPTOMICIN SULFAT</t>
  </si>
  <si>
    <t>J06BB02</t>
  </si>
  <si>
    <t>TETAGAM P</t>
  </si>
  <si>
    <t>1X1ML/250</t>
  </si>
  <si>
    <t>TETABULIN S/D</t>
  </si>
  <si>
    <t>1X250 IJ</t>
  </si>
  <si>
    <t>TETANUS GAMA</t>
  </si>
  <si>
    <t>J07AM01</t>
  </si>
  <si>
    <t>TETAVAKSAL T</t>
  </si>
  <si>
    <t>10X0.5ML</t>
  </si>
  <si>
    <t>N05AD01</t>
  </si>
  <si>
    <t>HALDOL DEPO</t>
  </si>
  <si>
    <t>5X50MG</t>
  </si>
  <si>
    <t>J01MA02</t>
  </si>
  <si>
    <t xml:space="preserve">CIPROCINAL </t>
  </si>
  <si>
    <t>5X100MG/50ML</t>
  </si>
  <si>
    <t>A03BA01</t>
  </si>
  <si>
    <t>ATROPINI SULFAS</t>
  </si>
  <si>
    <t>10X1MG</t>
  </si>
  <si>
    <t>V03AB25</t>
  </si>
  <si>
    <t>B01AB04</t>
  </si>
  <si>
    <t>FRAGMIN</t>
  </si>
  <si>
    <t>10X2500</t>
  </si>
  <si>
    <t>B05BB01</t>
  </si>
  <si>
    <t>RINGER</t>
  </si>
  <si>
    <t>inf</t>
  </si>
  <si>
    <t>500ml</t>
  </si>
  <si>
    <t>AMP                      50X1MG/1,5ML</t>
  </si>
  <si>
    <t>50x5mg/1,6</t>
  </si>
  <si>
    <t>B01AB05</t>
  </si>
  <si>
    <t>CLEXANE</t>
  </si>
  <si>
    <t>SEDACORON</t>
  </si>
  <si>
    <t>5po3ml</t>
  </si>
  <si>
    <t>ANEXATE</t>
  </si>
  <si>
    <t>5X0.5MG</t>
  </si>
  <si>
    <t>V07AB,,</t>
  </si>
  <si>
    <t>VODA ZA INJEKCIJE</t>
  </si>
  <si>
    <t>50x2ml</t>
  </si>
  <si>
    <t>V07AB..</t>
  </si>
  <si>
    <t>50X5ML</t>
  </si>
  <si>
    <t>VO7AB..</t>
  </si>
  <si>
    <t>AQUA PROINJEKTIONE</t>
  </si>
  <si>
    <t>50X10ML</t>
  </si>
  <si>
    <t>M01AE03</t>
  </si>
  <si>
    <t>KETONAL</t>
  </si>
  <si>
    <t>10x100mg/2ml</t>
  </si>
  <si>
    <t>B05BC01</t>
  </si>
  <si>
    <t>MANITOL20%</t>
  </si>
  <si>
    <t>250ml</t>
  </si>
  <si>
    <t>B05XA03</t>
  </si>
  <si>
    <t>NATRII CHLORIDI0,9%</t>
  </si>
  <si>
    <t xml:space="preserve">amp </t>
  </si>
  <si>
    <t>B05BA03</t>
  </si>
  <si>
    <t>GLUKOZA 5%</t>
  </si>
  <si>
    <t>5% 500ml</t>
  </si>
  <si>
    <t>NALOHON</t>
  </si>
  <si>
    <t>5X1ml/0,4 ml</t>
  </si>
  <si>
    <t>BO5BA03</t>
  </si>
  <si>
    <t xml:space="preserve">GLUKOZA </t>
  </si>
  <si>
    <t>ras</t>
  </si>
  <si>
    <t>10% 1X 500mg.</t>
  </si>
  <si>
    <t>B05CX10</t>
  </si>
  <si>
    <t>MANITOL</t>
  </si>
  <si>
    <t>10% 1X 500ml</t>
  </si>
  <si>
    <t>CO1CA04</t>
  </si>
  <si>
    <t>DOPAMIN</t>
  </si>
  <si>
    <t>50X50MG/5ML</t>
  </si>
  <si>
    <t>D08AG02</t>
  </si>
  <si>
    <t>BETADINE</t>
  </si>
  <si>
    <t>10%1000ml</t>
  </si>
  <si>
    <t>2X2000/0,2ML</t>
  </si>
  <si>
    <t>50PO 2ML</t>
  </si>
  <si>
    <t xml:space="preserve"> SOMATULINE AUTOGEL</t>
  </si>
  <si>
    <t>1X120mg</t>
  </si>
  <si>
    <t>PROPAFEN</t>
  </si>
  <si>
    <t>10po35mg/10ml</t>
  </si>
  <si>
    <t>2x0,8ml</t>
  </si>
  <si>
    <t xml:space="preserve">                      UKUPNO:</t>
  </si>
  <si>
    <t>10X10MG</t>
  </si>
  <si>
    <t>FRAGMIN 5000</t>
  </si>
  <si>
    <t>10 po 5000ij/0,2ml</t>
  </si>
  <si>
    <t>NAPOMENA :</t>
  </si>
  <si>
    <t>PREPISANA TERAPIJA PO IZVEŠTAJU SPECIJALISTE NA 28 dana</t>
  </si>
  <si>
    <t xml:space="preserve">POVEĆANE POTREBE ZA OVIM AMPULAMA  KOD RIZIČNIH  TRUDNOĆA  </t>
  </si>
  <si>
    <t>METOJECT</t>
  </si>
  <si>
    <t>GLUCOZA</t>
  </si>
  <si>
    <t>10X0,4</t>
  </si>
  <si>
    <t>10X0,6</t>
  </si>
  <si>
    <t>10X0,2</t>
  </si>
  <si>
    <t>10X0,8</t>
  </si>
  <si>
    <t>10po 5000ij/0,2ml</t>
  </si>
  <si>
    <t xml:space="preserve">metotrexate </t>
  </si>
  <si>
    <t>5x50mg</t>
  </si>
  <si>
    <t>povećanje cene leka</t>
  </si>
  <si>
    <t>DICINONE</t>
  </si>
  <si>
    <t>250MG/2ML</t>
  </si>
  <si>
    <t>5X250MG/10ML</t>
  </si>
  <si>
    <t>15mg</t>
  </si>
  <si>
    <t>ANALGIN</t>
  </si>
  <si>
    <t>50X</t>
  </si>
  <si>
    <t>EDEMID</t>
  </si>
  <si>
    <t>5X</t>
  </si>
  <si>
    <t>N004044</t>
  </si>
  <si>
    <t>ALERGOSAN</t>
  </si>
  <si>
    <t>10X</t>
  </si>
  <si>
    <t>SANDOSTATIN LAR</t>
  </si>
  <si>
    <t>1x30mg</t>
  </si>
  <si>
    <t>PREGNIL</t>
  </si>
  <si>
    <t>1X5000 IJ/ML</t>
  </si>
  <si>
    <t>UKUPNO BEZ  SOMATULINA amp.</t>
  </si>
  <si>
    <t>1x20mg</t>
  </si>
  <si>
    <t>Zaštićeno ime leka</t>
  </si>
  <si>
    <t>Šifra lekaATC</t>
  </si>
  <si>
    <t>1X20 MG</t>
  </si>
  <si>
    <t>METOTREXAT 20</t>
  </si>
  <si>
    <t>1x10 mg</t>
  </si>
  <si>
    <r>
      <rPr>
        <b/>
        <sz val="12"/>
        <color theme="1"/>
        <rFont val="Calibri"/>
        <family val="2"/>
        <charset val="238"/>
        <scheme val="minor"/>
      </rPr>
      <t>UKUPNO :SANDOSTATIN LAR  + SOMATULIN AMPULE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</si>
  <si>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1X2.5MG</t>
  </si>
  <si>
    <t>N003483</t>
  </si>
  <si>
    <t>1X10mgml  2,5ml</t>
  </si>
  <si>
    <t>,</t>
  </si>
  <si>
    <t>PLAN 2025</t>
  </si>
  <si>
    <r>
      <t xml:space="preserve">ЛЕКОВИ ЗА ОСИГУРАНА ЛИЦА РФЗО*             Д.З.ГРОЦКА         ИЗВРШЕЊЕ  ОД 01.01-31.12.2024  и  ПЛАН ЗА 2025                                                                  </t>
    </r>
    <r>
      <rPr>
        <sz val="12"/>
        <rFont val="Arial"/>
        <family val="2"/>
      </rPr>
      <t>Табела бр.31</t>
    </r>
    <r>
      <rPr>
        <b/>
        <sz val="12"/>
        <rFont val="Arial"/>
        <family val="2"/>
      </rPr>
      <t xml:space="preserve">                                                    </t>
    </r>
  </si>
  <si>
    <t>Ф.Р. 
 01.01.2024-31.12.2024.г.</t>
  </si>
  <si>
    <t>UKUPNO SA   SOMATULINIMA amp.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</si>
</sst>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  <charset val="238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color theme="1" tint="0.249977111117893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" fontId="5" fillId="0" borderId="8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1" fontId="3" fillId="0" borderId="9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4" fontId="0" fillId="0" borderId="3" xfId="0" applyNumberFormat="1" applyFill="1" applyBorder="1"/>
    <xf numFmtId="4" fontId="0" fillId="0" borderId="0" xfId="0" applyNumberFormat="1"/>
    <xf numFmtId="0" fontId="0" fillId="0" borderId="6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Alignment="1"/>
    <xf numFmtId="4" fontId="0" fillId="0" borderId="0" xfId="0" applyNumberFormat="1" applyFill="1" applyAlignment="1"/>
    <xf numFmtId="4" fontId="0" fillId="0" borderId="0" xfId="0" applyNumberFormat="1" applyAlignment="1"/>
    <xf numFmtId="0" fontId="0" fillId="0" borderId="0" xfId="0" applyAlignment="1">
      <alignment horizontal="left"/>
    </xf>
    <xf numFmtId="1" fontId="0" fillId="0" borderId="0" xfId="0" applyNumberFormat="1" applyFill="1"/>
    <xf numFmtId="0" fontId="0" fillId="0" borderId="28" xfId="0" applyBorder="1" applyAlignment="1">
      <alignment horizontal="center" vertical="center" wrapText="1"/>
    </xf>
    <xf numFmtId="0" fontId="10" fillId="2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/>
    </xf>
    <xf numFmtId="1" fontId="8" fillId="0" borderId="9" xfId="0" applyNumberFormat="1" applyFont="1" applyFill="1" applyBorder="1" applyAlignment="1">
      <alignment vertical="center"/>
    </xf>
    <xf numFmtId="4" fontId="19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4" fontId="17" fillId="0" borderId="3" xfId="0" applyNumberFormat="1" applyFont="1" applyFill="1" applyBorder="1"/>
    <xf numFmtId="4" fontId="12" fillId="0" borderId="3" xfId="0" applyNumberFormat="1" applyFont="1" applyFill="1" applyBorder="1"/>
    <xf numFmtId="4" fontId="22" fillId="0" borderId="3" xfId="0" applyNumberFormat="1" applyFont="1" applyFill="1" applyBorder="1"/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/>
    </xf>
    <xf numFmtId="4" fontId="11" fillId="0" borderId="7" xfId="0" applyNumberFormat="1" applyFont="1" applyFill="1" applyBorder="1" applyAlignment="1">
      <alignment horizontal="center"/>
    </xf>
    <xf numFmtId="1" fontId="11" fillId="0" borderId="14" xfId="0" applyNumberFormat="1" applyFont="1" applyFill="1" applyBorder="1" applyAlignment="1">
      <alignment horizontal="center"/>
    </xf>
    <xf numFmtId="4" fontId="23" fillId="3" borderId="3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top"/>
    </xf>
    <xf numFmtId="0" fontId="0" fillId="0" borderId="0" xfId="0" applyFill="1"/>
    <xf numFmtId="1" fontId="3" fillId="0" borderId="3" xfId="0" quotePrefix="1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9" fillId="0" borderId="3" xfId="0" applyFont="1" applyFill="1" applyBorder="1" applyAlignment="1">
      <alignment vertical="center"/>
    </xf>
    <xf numFmtId="9" fontId="7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/>
    <xf numFmtId="0" fontId="14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right"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4" fillId="0" borderId="0" xfId="0" applyNumberFormat="1" applyFont="1" applyFill="1" applyBorder="1" applyAlignment="1"/>
    <xf numFmtId="1" fontId="5" fillId="0" borderId="3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/>
    </xf>
    <xf numFmtId="4" fontId="11" fillId="3" borderId="7" xfId="0" applyNumberFormat="1" applyFont="1" applyFill="1" applyBorder="1" applyAlignment="1">
      <alignment horizontal="center"/>
    </xf>
    <xf numFmtId="4" fontId="12" fillId="3" borderId="3" xfId="0" applyNumberFormat="1" applyFont="1" applyFill="1" applyBorder="1"/>
    <xf numFmtId="1" fontId="11" fillId="3" borderId="8" xfId="0" applyNumberFormat="1" applyFont="1" applyFill="1" applyBorder="1" applyAlignment="1">
      <alignment horizontal="center"/>
    </xf>
    <xf numFmtId="4" fontId="17" fillId="3" borderId="3" xfId="0" applyNumberFormat="1" applyFont="1" applyFill="1" applyBorder="1"/>
    <xf numFmtId="0" fontId="13" fillId="0" borderId="3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6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vertical="center" wrapText="1"/>
    </xf>
    <xf numFmtId="0" fontId="21" fillId="3" borderId="5" xfId="0" applyFont="1" applyFill="1" applyBorder="1" applyAlignment="1">
      <alignment vertical="center" wrapText="1"/>
    </xf>
    <xf numFmtId="0" fontId="21" fillId="3" borderId="3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workbookViewId="0">
      <selection activeCell="L139" sqref="A1:L139"/>
    </sheetView>
  </sheetViews>
  <sheetFormatPr defaultRowHeight="15" x14ac:dyDescent="0.25"/>
  <cols>
    <col min="1" max="1" width="6.5703125" customWidth="1"/>
    <col min="2" max="2" width="9.7109375" customWidth="1"/>
    <col min="4" max="4" width="16.85546875" customWidth="1"/>
    <col min="5" max="5" width="7.28515625" customWidth="1"/>
    <col min="6" max="6" width="20.5703125" customWidth="1"/>
    <col min="7" max="7" width="7.5703125" style="53" customWidth="1"/>
    <col min="8" max="8" width="10.85546875" customWidth="1"/>
    <col min="9" max="9" width="18.28515625" customWidth="1"/>
    <col min="10" max="10" width="7.28515625" customWidth="1"/>
    <col min="11" max="11" width="12.5703125" style="27" customWidth="1"/>
    <col min="12" max="12" width="17.7109375" style="24" customWidth="1"/>
  </cols>
  <sheetData>
    <row r="1" spans="1:12" ht="34.5" customHeight="1" x14ac:dyDescent="0.25">
      <c r="A1" s="91" t="s">
        <v>291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9.5" customHeight="1" x14ac:dyDescent="0.25">
      <c r="A2" s="65" t="s">
        <v>0</v>
      </c>
      <c r="B2" s="62"/>
      <c r="C2" s="62"/>
      <c r="D2" s="62"/>
      <c r="E2" s="62"/>
      <c r="F2" s="62"/>
      <c r="G2" s="62"/>
      <c r="H2" s="62"/>
      <c r="I2" s="66"/>
      <c r="J2" s="66"/>
      <c r="L2" s="67" t="s">
        <v>1</v>
      </c>
    </row>
    <row r="3" spans="1:12" ht="15" customHeight="1" x14ac:dyDescent="0.25">
      <c r="A3" s="102" t="s">
        <v>2</v>
      </c>
      <c r="B3" s="68" t="s">
        <v>3</v>
      </c>
      <c r="C3" s="106" t="s">
        <v>281</v>
      </c>
      <c r="D3" s="105" t="s">
        <v>280</v>
      </c>
      <c r="E3" s="102" t="s">
        <v>4</v>
      </c>
      <c r="F3" s="26" t="s">
        <v>5</v>
      </c>
      <c r="G3" s="93" t="s">
        <v>292</v>
      </c>
      <c r="H3" s="94"/>
      <c r="I3" s="95"/>
      <c r="J3" s="93" t="s">
        <v>290</v>
      </c>
      <c r="K3" s="94"/>
      <c r="L3" s="95"/>
    </row>
    <row r="4" spans="1:12" ht="15" customHeight="1" x14ac:dyDescent="0.25">
      <c r="A4" s="103"/>
      <c r="B4" s="45"/>
      <c r="C4" s="103"/>
      <c r="D4" s="103"/>
      <c r="E4" s="103"/>
      <c r="F4" s="25"/>
      <c r="G4" s="96"/>
      <c r="H4" s="97"/>
      <c r="I4" s="98"/>
      <c r="J4" s="96"/>
      <c r="K4" s="97"/>
      <c r="L4" s="98"/>
    </row>
    <row r="5" spans="1:12" ht="24" x14ac:dyDescent="0.25">
      <c r="A5" s="69"/>
      <c r="B5" s="45"/>
      <c r="C5" s="69"/>
      <c r="D5" s="69"/>
      <c r="E5" s="104"/>
      <c r="F5" s="69"/>
      <c r="G5" s="1" t="s">
        <v>6</v>
      </c>
      <c r="H5" s="2" t="s">
        <v>7</v>
      </c>
      <c r="I5" s="39" t="s">
        <v>8</v>
      </c>
      <c r="J5" s="1" t="s">
        <v>6</v>
      </c>
      <c r="K5" s="2" t="s">
        <v>7</v>
      </c>
      <c r="L5" s="39" t="s">
        <v>8</v>
      </c>
    </row>
    <row r="6" spans="1:12" x14ac:dyDescent="0.25">
      <c r="A6" s="51">
        <v>1</v>
      </c>
      <c r="B6" s="8">
        <v>128432</v>
      </c>
      <c r="C6" s="70" t="s">
        <v>9</v>
      </c>
      <c r="D6" s="4" t="s">
        <v>10</v>
      </c>
      <c r="E6" s="10" t="s">
        <v>11</v>
      </c>
      <c r="F6" s="4" t="s">
        <v>12</v>
      </c>
      <c r="G6" s="38"/>
      <c r="H6" s="5"/>
      <c r="I6" s="23"/>
      <c r="J6" s="6"/>
      <c r="K6" s="5"/>
      <c r="L6" s="23">
        <f t="shared" ref="L6:L69" si="0">SUM(J6*K6)</f>
        <v>0</v>
      </c>
    </row>
    <row r="7" spans="1:12" s="53" customFormat="1" x14ac:dyDescent="0.25">
      <c r="A7" s="51">
        <v>2</v>
      </c>
      <c r="B7" s="8">
        <v>123140</v>
      </c>
      <c r="C7" s="9" t="s">
        <v>13</v>
      </c>
      <c r="D7" s="4" t="s">
        <v>14</v>
      </c>
      <c r="E7" s="52" t="s">
        <v>15</v>
      </c>
      <c r="F7" s="4" t="s">
        <v>16</v>
      </c>
      <c r="G7" s="38">
        <v>112</v>
      </c>
      <c r="H7" s="5">
        <v>219.33</v>
      </c>
      <c r="I7" s="23">
        <f t="shared" ref="I7:I69" si="1">SUM(G7*H7)</f>
        <v>24564.960000000003</v>
      </c>
      <c r="J7" s="6">
        <v>124</v>
      </c>
      <c r="K7" s="5">
        <v>210.74</v>
      </c>
      <c r="L7" s="23">
        <f t="shared" si="0"/>
        <v>26131.760000000002</v>
      </c>
    </row>
    <row r="8" spans="1:12" s="53" customFormat="1" x14ac:dyDescent="0.25">
      <c r="A8" s="51">
        <v>3</v>
      </c>
      <c r="B8" s="8">
        <v>1234302</v>
      </c>
      <c r="C8" s="9" t="s">
        <v>17</v>
      </c>
      <c r="D8" s="4" t="s">
        <v>18</v>
      </c>
      <c r="E8" s="10" t="s">
        <v>11</v>
      </c>
      <c r="F8" s="4" t="s">
        <v>19</v>
      </c>
      <c r="G8" s="38">
        <v>237</v>
      </c>
      <c r="H8" s="5">
        <v>227</v>
      </c>
      <c r="I8" s="23">
        <f t="shared" si="1"/>
        <v>53799</v>
      </c>
      <c r="J8" s="6">
        <v>193</v>
      </c>
      <c r="K8" s="5">
        <v>183.7</v>
      </c>
      <c r="L8" s="23">
        <f t="shared" si="0"/>
        <v>35454.1</v>
      </c>
    </row>
    <row r="9" spans="1:12" s="53" customFormat="1" x14ac:dyDescent="0.25">
      <c r="A9" s="51">
        <v>4</v>
      </c>
      <c r="B9" s="8">
        <v>51351</v>
      </c>
      <c r="C9" s="9" t="s">
        <v>20</v>
      </c>
      <c r="D9" s="4" t="s">
        <v>21</v>
      </c>
      <c r="E9" s="10" t="s">
        <v>11</v>
      </c>
      <c r="F9" s="4" t="s">
        <v>22</v>
      </c>
      <c r="G9" s="38">
        <v>6</v>
      </c>
      <c r="H9" s="5">
        <v>1239</v>
      </c>
      <c r="I9" s="23">
        <f t="shared" si="1"/>
        <v>7434</v>
      </c>
      <c r="J9" s="6">
        <v>14</v>
      </c>
      <c r="K9" s="5">
        <v>1117</v>
      </c>
      <c r="L9" s="23">
        <f t="shared" si="0"/>
        <v>15638</v>
      </c>
    </row>
    <row r="10" spans="1:12" s="53" customFormat="1" x14ac:dyDescent="0.25">
      <c r="A10" s="51">
        <v>5</v>
      </c>
      <c r="B10" s="8"/>
      <c r="C10" s="9"/>
      <c r="D10" s="4" t="s">
        <v>276</v>
      </c>
      <c r="E10" s="10" t="s">
        <v>11</v>
      </c>
      <c r="F10" s="4" t="s">
        <v>277</v>
      </c>
      <c r="G10" s="38"/>
      <c r="H10" s="5"/>
      <c r="I10" s="23"/>
      <c r="J10" s="6"/>
      <c r="K10" s="5"/>
      <c r="L10" s="23">
        <f t="shared" si="0"/>
        <v>0</v>
      </c>
    </row>
    <row r="11" spans="1:12" s="53" customFormat="1" x14ac:dyDescent="0.25">
      <c r="A11" s="51">
        <v>6</v>
      </c>
      <c r="B11" s="8">
        <v>51845</v>
      </c>
      <c r="C11" s="9" t="s">
        <v>23</v>
      </c>
      <c r="D11" s="4" t="s">
        <v>24</v>
      </c>
      <c r="E11" s="10" t="s">
        <v>11</v>
      </c>
      <c r="F11" s="4" t="s">
        <v>25</v>
      </c>
      <c r="G11" s="38">
        <v>9</v>
      </c>
      <c r="H11" s="5">
        <v>1897.5</v>
      </c>
      <c r="I11" s="23">
        <f t="shared" si="1"/>
        <v>17077.5</v>
      </c>
      <c r="J11" s="6">
        <v>6</v>
      </c>
      <c r="K11" s="5">
        <v>1897.5</v>
      </c>
      <c r="L11" s="23">
        <f t="shared" si="0"/>
        <v>11385</v>
      </c>
    </row>
    <row r="12" spans="1:12" s="53" customFormat="1" x14ac:dyDescent="0.25">
      <c r="A12" s="51">
        <v>7</v>
      </c>
      <c r="B12" s="8" t="s">
        <v>287</v>
      </c>
      <c r="C12" s="9" t="s">
        <v>26</v>
      </c>
      <c r="D12" s="4" t="s">
        <v>27</v>
      </c>
      <c r="E12" s="10" t="s">
        <v>11</v>
      </c>
      <c r="F12" s="4" t="s">
        <v>265</v>
      </c>
      <c r="G12" s="38">
        <v>396</v>
      </c>
      <c r="H12" s="5">
        <v>217</v>
      </c>
      <c r="I12" s="23">
        <f t="shared" si="1"/>
        <v>85932</v>
      </c>
      <c r="J12" s="6">
        <v>370</v>
      </c>
      <c r="K12" s="5">
        <v>209</v>
      </c>
      <c r="L12" s="23">
        <f t="shared" si="0"/>
        <v>77330</v>
      </c>
    </row>
    <row r="13" spans="1:12" s="53" customFormat="1" x14ac:dyDescent="0.25">
      <c r="A13" s="51">
        <v>8</v>
      </c>
      <c r="B13" s="8">
        <v>58334</v>
      </c>
      <c r="C13" s="9" t="s">
        <v>28</v>
      </c>
      <c r="D13" s="4" t="s">
        <v>29</v>
      </c>
      <c r="E13" s="10" t="s">
        <v>11</v>
      </c>
      <c r="F13" s="4" t="s">
        <v>30</v>
      </c>
      <c r="G13" s="38">
        <v>117</v>
      </c>
      <c r="H13" s="5">
        <v>867</v>
      </c>
      <c r="I13" s="23">
        <f t="shared" si="1"/>
        <v>101439</v>
      </c>
      <c r="J13" s="6">
        <v>115</v>
      </c>
      <c r="K13" s="5">
        <v>884.95</v>
      </c>
      <c r="L13" s="23">
        <f t="shared" si="0"/>
        <v>101769.25</v>
      </c>
    </row>
    <row r="14" spans="1:12" s="53" customFormat="1" x14ac:dyDescent="0.25">
      <c r="A14" s="51">
        <v>9</v>
      </c>
      <c r="B14" s="54">
        <v>81222</v>
      </c>
      <c r="C14" s="9" t="s">
        <v>31</v>
      </c>
      <c r="D14" s="4" t="s">
        <v>32</v>
      </c>
      <c r="E14" s="10" t="s">
        <v>11</v>
      </c>
      <c r="F14" s="4" t="s">
        <v>33</v>
      </c>
      <c r="G14" s="38"/>
      <c r="H14" s="5"/>
      <c r="I14" s="23">
        <f t="shared" si="1"/>
        <v>0</v>
      </c>
      <c r="J14" s="6"/>
      <c r="K14" s="5"/>
      <c r="L14" s="23">
        <f t="shared" si="0"/>
        <v>0</v>
      </c>
    </row>
    <row r="15" spans="1:12" s="53" customFormat="1" x14ac:dyDescent="0.25">
      <c r="A15" s="51">
        <v>10</v>
      </c>
      <c r="B15" s="54">
        <v>87854</v>
      </c>
      <c r="C15" s="9" t="s">
        <v>34</v>
      </c>
      <c r="D15" s="4" t="s">
        <v>35</v>
      </c>
      <c r="E15" s="10" t="s">
        <v>11</v>
      </c>
      <c r="F15" s="4" t="s">
        <v>36</v>
      </c>
      <c r="G15" s="38"/>
      <c r="H15" s="5"/>
      <c r="I15" s="23">
        <f t="shared" si="1"/>
        <v>0</v>
      </c>
      <c r="J15" s="6"/>
      <c r="K15" s="5"/>
      <c r="L15" s="23">
        <f t="shared" si="0"/>
        <v>0</v>
      </c>
    </row>
    <row r="16" spans="1:12" s="53" customFormat="1" x14ac:dyDescent="0.25">
      <c r="A16" s="51">
        <v>11</v>
      </c>
      <c r="B16" s="54">
        <v>87531</v>
      </c>
      <c r="C16" s="9" t="s">
        <v>37</v>
      </c>
      <c r="D16" s="4" t="s">
        <v>38</v>
      </c>
      <c r="E16" s="10" t="s">
        <v>11</v>
      </c>
      <c r="F16" s="4" t="s">
        <v>39</v>
      </c>
      <c r="G16" s="38">
        <v>29</v>
      </c>
      <c r="H16" s="5">
        <v>184.58</v>
      </c>
      <c r="I16" s="23">
        <f t="shared" si="1"/>
        <v>5352.8200000000006</v>
      </c>
      <c r="J16" s="6">
        <v>20</v>
      </c>
      <c r="K16" s="5">
        <v>184.58</v>
      </c>
      <c r="L16" s="23">
        <f t="shared" si="0"/>
        <v>3691.6000000000004</v>
      </c>
    </row>
    <row r="17" spans="1:12" s="53" customFormat="1" x14ac:dyDescent="0.25">
      <c r="A17" s="51">
        <v>12</v>
      </c>
      <c r="B17" s="54">
        <v>87533</v>
      </c>
      <c r="C17" s="9" t="s">
        <v>37</v>
      </c>
      <c r="D17" s="4" t="s">
        <v>38</v>
      </c>
      <c r="E17" s="10" t="s">
        <v>11</v>
      </c>
      <c r="F17" s="4" t="s">
        <v>40</v>
      </c>
      <c r="G17" s="38">
        <v>22</v>
      </c>
      <c r="H17" s="5">
        <v>256.89999999999998</v>
      </c>
      <c r="I17" s="23">
        <f t="shared" si="1"/>
        <v>5651.7999999999993</v>
      </c>
      <c r="J17" s="6">
        <v>50</v>
      </c>
      <c r="K17" s="5">
        <v>256.89999999999998</v>
      </c>
      <c r="L17" s="23">
        <f t="shared" si="0"/>
        <v>12844.999999999998</v>
      </c>
    </row>
    <row r="18" spans="1:12" s="53" customFormat="1" x14ac:dyDescent="0.25">
      <c r="A18" s="51">
        <v>13</v>
      </c>
      <c r="B18" s="54">
        <v>87400</v>
      </c>
      <c r="C18" s="9" t="s">
        <v>41</v>
      </c>
      <c r="D18" s="4" t="s">
        <v>42</v>
      </c>
      <c r="E18" s="10" t="s">
        <v>11</v>
      </c>
      <c r="F18" s="4" t="s">
        <v>39</v>
      </c>
      <c r="G18" s="38"/>
      <c r="H18" s="5"/>
      <c r="I18" s="23">
        <f t="shared" si="1"/>
        <v>0</v>
      </c>
      <c r="J18" s="6"/>
      <c r="K18" s="5"/>
      <c r="L18" s="23">
        <f t="shared" si="0"/>
        <v>0</v>
      </c>
    </row>
    <row r="19" spans="1:12" s="53" customFormat="1" x14ac:dyDescent="0.25">
      <c r="A19" s="51">
        <v>14</v>
      </c>
      <c r="B19" s="8">
        <v>87402</v>
      </c>
      <c r="C19" s="9" t="s">
        <v>41</v>
      </c>
      <c r="D19" s="4" t="s">
        <v>42</v>
      </c>
      <c r="E19" s="10" t="s">
        <v>11</v>
      </c>
      <c r="F19" s="4" t="s">
        <v>40</v>
      </c>
      <c r="G19" s="38"/>
      <c r="H19" s="5"/>
      <c r="I19" s="23">
        <f t="shared" si="1"/>
        <v>0</v>
      </c>
      <c r="J19" s="6"/>
      <c r="K19" s="5"/>
      <c r="L19" s="23">
        <f t="shared" si="0"/>
        <v>0</v>
      </c>
    </row>
    <row r="20" spans="1:12" s="53" customFormat="1" x14ac:dyDescent="0.25">
      <c r="A20" s="51">
        <v>15</v>
      </c>
      <c r="B20" s="8">
        <v>70261</v>
      </c>
      <c r="C20" s="9" t="s">
        <v>43</v>
      </c>
      <c r="D20" s="4" t="s">
        <v>44</v>
      </c>
      <c r="E20" s="10" t="s">
        <v>11</v>
      </c>
      <c r="F20" s="4" t="s">
        <v>45</v>
      </c>
      <c r="G20" s="38">
        <v>19</v>
      </c>
      <c r="H20" s="5">
        <v>1682.87</v>
      </c>
      <c r="I20" s="23">
        <f t="shared" si="1"/>
        <v>31974.53</v>
      </c>
      <c r="J20" s="6">
        <v>29</v>
      </c>
      <c r="K20" s="5">
        <v>1282.8699999999999</v>
      </c>
      <c r="L20" s="23">
        <f>SUM(J20*K20)</f>
        <v>37203.229999999996</v>
      </c>
    </row>
    <row r="21" spans="1:12" s="53" customFormat="1" x14ac:dyDescent="0.25">
      <c r="A21" s="51">
        <v>16</v>
      </c>
      <c r="B21" s="8"/>
      <c r="C21" s="9" t="s">
        <v>43</v>
      </c>
      <c r="D21" s="4" t="s">
        <v>46</v>
      </c>
      <c r="E21" s="10" t="s">
        <v>11</v>
      </c>
      <c r="F21" s="4" t="s">
        <v>47</v>
      </c>
      <c r="G21" s="38"/>
      <c r="H21" s="5"/>
      <c r="I21" s="23">
        <f t="shared" si="1"/>
        <v>0</v>
      </c>
      <c r="J21" s="6"/>
      <c r="K21" s="5"/>
      <c r="L21" s="23">
        <f t="shared" si="0"/>
        <v>0</v>
      </c>
    </row>
    <row r="22" spans="1:12" s="53" customFormat="1" x14ac:dyDescent="0.25">
      <c r="A22" s="51">
        <v>17</v>
      </c>
      <c r="B22" s="8">
        <v>71123</v>
      </c>
      <c r="C22" s="9" t="s">
        <v>48</v>
      </c>
      <c r="D22" s="4" t="s">
        <v>49</v>
      </c>
      <c r="E22" s="10" t="s">
        <v>11</v>
      </c>
      <c r="F22" s="4" t="s">
        <v>50</v>
      </c>
      <c r="G22" s="38">
        <v>245</v>
      </c>
      <c r="H22" s="5">
        <v>293.2</v>
      </c>
      <c r="I22" s="23">
        <f t="shared" si="1"/>
        <v>71834</v>
      </c>
      <c r="J22" s="6">
        <v>270</v>
      </c>
      <c r="K22" s="5">
        <v>284.79000000000002</v>
      </c>
      <c r="L22" s="23">
        <f t="shared" si="0"/>
        <v>76893.3</v>
      </c>
    </row>
    <row r="23" spans="1:12" s="53" customFormat="1" x14ac:dyDescent="0.25">
      <c r="A23" s="51">
        <v>18</v>
      </c>
      <c r="B23" s="8">
        <v>162440</v>
      </c>
      <c r="C23" s="9" t="s">
        <v>51</v>
      </c>
      <c r="D23" s="4" t="s">
        <v>52</v>
      </c>
      <c r="E23" s="10" t="s">
        <v>11</v>
      </c>
      <c r="F23" s="4" t="s">
        <v>53</v>
      </c>
      <c r="G23" s="38">
        <v>3126</v>
      </c>
      <c r="H23" s="5">
        <v>119.82</v>
      </c>
      <c r="I23" s="23">
        <f t="shared" si="1"/>
        <v>374557.32</v>
      </c>
      <c r="J23" s="6">
        <v>2500</v>
      </c>
      <c r="K23" s="5">
        <v>100.05</v>
      </c>
      <c r="L23" s="23">
        <f t="shared" si="0"/>
        <v>250125</v>
      </c>
    </row>
    <row r="24" spans="1:12" s="53" customFormat="1" x14ac:dyDescent="0.25">
      <c r="A24" s="51">
        <v>19</v>
      </c>
      <c r="B24" s="8">
        <v>162192</v>
      </c>
      <c r="C24" s="9" t="s">
        <v>51</v>
      </c>
      <c r="D24" s="4" t="s">
        <v>54</v>
      </c>
      <c r="E24" s="10" t="s">
        <v>11</v>
      </c>
      <c r="F24" s="4" t="s">
        <v>53</v>
      </c>
      <c r="G24" s="38"/>
      <c r="H24" s="7"/>
      <c r="I24" s="23">
        <f t="shared" si="1"/>
        <v>0</v>
      </c>
      <c r="J24" s="6"/>
      <c r="K24" s="5"/>
      <c r="L24" s="23">
        <f t="shared" si="0"/>
        <v>0</v>
      </c>
    </row>
    <row r="25" spans="1:12" s="53" customFormat="1" x14ac:dyDescent="0.25">
      <c r="A25" s="51">
        <v>20</v>
      </c>
      <c r="B25" s="8">
        <v>6161022</v>
      </c>
      <c r="C25" s="9" t="s">
        <v>55</v>
      </c>
      <c r="D25" s="4" t="s">
        <v>56</v>
      </c>
      <c r="E25" s="10" t="s">
        <v>11</v>
      </c>
      <c r="F25" s="4" t="s">
        <v>57</v>
      </c>
      <c r="G25" s="38">
        <v>5</v>
      </c>
      <c r="H25" s="5">
        <v>250.53</v>
      </c>
      <c r="I25" s="23">
        <f t="shared" si="1"/>
        <v>1252.6500000000001</v>
      </c>
      <c r="J25" s="6">
        <v>100</v>
      </c>
      <c r="K25" s="5">
        <v>250.53</v>
      </c>
      <c r="L25" s="23">
        <f t="shared" si="0"/>
        <v>25053</v>
      </c>
    </row>
    <row r="26" spans="1:12" s="53" customFormat="1" x14ac:dyDescent="0.25">
      <c r="A26" s="51">
        <v>21</v>
      </c>
      <c r="B26" s="55">
        <v>328336</v>
      </c>
      <c r="C26" s="10" t="s">
        <v>58</v>
      </c>
      <c r="D26" s="4" t="s">
        <v>59</v>
      </c>
      <c r="E26" s="10" t="s">
        <v>11</v>
      </c>
      <c r="F26" s="4" t="s">
        <v>60</v>
      </c>
      <c r="G26" s="38"/>
      <c r="H26" s="5"/>
      <c r="I26" s="23">
        <f t="shared" si="1"/>
        <v>0</v>
      </c>
      <c r="J26" s="6"/>
      <c r="K26" s="5"/>
      <c r="L26" s="23">
        <f t="shared" si="0"/>
        <v>0</v>
      </c>
    </row>
    <row r="27" spans="1:12" s="53" customFormat="1" x14ac:dyDescent="0.25">
      <c r="A27" s="51">
        <v>22</v>
      </c>
      <c r="B27" s="8">
        <v>328645</v>
      </c>
      <c r="C27" s="9" t="s">
        <v>58</v>
      </c>
      <c r="D27" s="4" t="s">
        <v>59</v>
      </c>
      <c r="E27" s="10" t="s">
        <v>11</v>
      </c>
      <c r="F27" s="4" t="s">
        <v>61</v>
      </c>
      <c r="G27" s="38"/>
      <c r="H27" s="5"/>
      <c r="I27" s="23">
        <f t="shared" si="1"/>
        <v>0</v>
      </c>
      <c r="J27" s="6"/>
      <c r="K27" s="5"/>
      <c r="L27" s="23">
        <f t="shared" si="0"/>
        <v>0</v>
      </c>
    </row>
    <row r="28" spans="1:12" s="53" customFormat="1" x14ac:dyDescent="0.25">
      <c r="A28" s="51">
        <v>23</v>
      </c>
      <c r="B28" s="8">
        <v>11980</v>
      </c>
      <c r="C28" s="9" t="s">
        <v>62</v>
      </c>
      <c r="D28" s="4" t="s">
        <v>63</v>
      </c>
      <c r="E28" s="10" t="s">
        <v>64</v>
      </c>
      <c r="F28" s="4" t="s">
        <v>65</v>
      </c>
      <c r="G28" s="38">
        <v>174</v>
      </c>
      <c r="H28" s="5">
        <v>422.62</v>
      </c>
      <c r="I28" s="23">
        <f t="shared" si="1"/>
        <v>73535.88</v>
      </c>
      <c r="J28" s="6">
        <v>250</v>
      </c>
      <c r="K28" s="5">
        <v>356.4</v>
      </c>
      <c r="L28" s="23">
        <f t="shared" si="0"/>
        <v>89100</v>
      </c>
    </row>
    <row r="29" spans="1:12" s="53" customFormat="1" x14ac:dyDescent="0.25">
      <c r="A29" s="51">
        <v>24</v>
      </c>
      <c r="B29" s="8">
        <v>20056</v>
      </c>
      <c r="C29" s="9" t="s">
        <v>62</v>
      </c>
      <c r="D29" s="4" t="s">
        <v>66</v>
      </c>
      <c r="E29" s="10" t="s">
        <v>11</v>
      </c>
      <c r="F29" s="4" t="s">
        <v>67</v>
      </c>
      <c r="G29" s="38">
        <v>52</v>
      </c>
      <c r="H29" s="5">
        <v>2749.1</v>
      </c>
      <c r="I29" s="23">
        <f t="shared" si="1"/>
        <v>142953.19999999998</v>
      </c>
      <c r="J29" s="6">
        <v>50</v>
      </c>
      <c r="K29" s="5">
        <v>2795.1</v>
      </c>
      <c r="L29" s="23">
        <f t="shared" si="0"/>
        <v>139755</v>
      </c>
    </row>
    <row r="30" spans="1:12" s="53" customFormat="1" x14ac:dyDescent="0.25">
      <c r="A30" s="51">
        <v>25</v>
      </c>
      <c r="B30" s="8">
        <v>84520</v>
      </c>
      <c r="C30" s="9" t="s">
        <v>68</v>
      </c>
      <c r="D30" s="4" t="s">
        <v>69</v>
      </c>
      <c r="E30" s="10" t="s">
        <v>11</v>
      </c>
      <c r="F30" s="4" t="s">
        <v>70</v>
      </c>
      <c r="G30" s="38"/>
      <c r="H30" s="5"/>
      <c r="I30" s="23">
        <f t="shared" si="1"/>
        <v>0</v>
      </c>
      <c r="J30" s="6"/>
      <c r="K30" s="5"/>
      <c r="L30" s="23">
        <f t="shared" si="0"/>
        <v>0</v>
      </c>
    </row>
    <row r="31" spans="1:12" s="53" customFormat="1" x14ac:dyDescent="0.25">
      <c r="A31" s="51">
        <v>26</v>
      </c>
      <c r="B31" s="8">
        <v>86431</v>
      </c>
      <c r="C31" s="9" t="s">
        <v>71</v>
      </c>
      <c r="D31" s="4" t="s">
        <v>72</v>
      </c>
      <c r="E31" s="10" t="s">
        <v>11</v>
      </c>
      <c r="F31" s="4" t="s">
        <v>73</v>
      </c>
      <c r="G31" s="38">
        <v>1</v>
      </c>
      <c r="H31" s="5">
        <v>1209.45</v>
      </c>
      <c r="I31" s="23">
        <f t="shared" si="1"/>
        <v>1209.45</v>
      </c>
      <c r="J31" s="6">
        <v>1</v>
      </c>
      <c r="K31" s="5">
        <v>1209.45</v>
      </c>
      <c r="L31" s="23">
        <f t="shared" si="0"/>
        <v>1209.45</v>
      </c>
    </row>
    <row r="32" spans="1:12" s="53" customFormat="1" x14ac:dyDescent="0.25">
      <c r="A32" s="51">
        <v>27</v>
      </c>
      <c r="B32" s="8">
        <v>446001</v>
      </c>
      <c r="C32" s="9"/>
      <c r="D32" s="4" t="s">
        <v>263</v>
      </c>
      <c r="E32" s="10" t="s">
        <v>11</v>
      </c>
      <c r="F32" s="4" t="s">
        <v>264</v>
      </c>
      <c r="G32" s="38">
        <v>1</v>
      </c>
      <c r="H32" s="5">
        <v>293</v>
      </c>
      <c r="I32" s="23">
        <f t="shared" si="1"/>
        <v>293</v>
      </c>
      <c r="J32" s="6">
        <v>1</v>
      </c>
      <c r="K32" s="5">
        <v>293</v>
      </c>
      <c r="L32" s="23">
        <f t="shared" si="0"/>
        <v>293</v>
      </c>
    </row>
    <row r="33" spans="1:14" s="53" customFormat="1" x14ac:dyDescent="0.25">
      <c r="A33" s="51">
        <v>28</v>
      </c>
      <c r="B33" s="8">
        <v>321141</v>
      </c>
      <c r="C33" s="9" t="s">
        <v>74</v>
      </c>
      <c r="D33" s="4" t="s">
        <v>75</v>
      </c>
      <c r="E33" s="10" t="s">
        <v>11</v>
      </c>
      <c r="F33" s="4" t="s">
        <v>77</v>
      </c>
      <c r="G33" s="38"/>
      <c r="H33" s="5"/>
      <c r="I33" s="23">
        <f t="shared" si="1"/>
        <v>0</v>
      </c>
      <c r="J33" s="6"/>
      <c r="K33" s="5"/>
      <c r="L33" s="23">
        <f t="shared" si="0"/>
        <v>0</v>
      </c>
    </row>
    <row r="34" spans="1:14" s="53" customFormat="1" x14ac:dyDescent="0.25">
      <c r="A34" s="51">
        <v>29</v>
      </c>
      <c r="B34" s="8">
        <v>321600</v>
      </c>
      <c r="C34" s="9" t="s">
        <v>78</v>
      </c>
      <c r="D34" s="4" t="s">
        <v>79</v>
      </c>
      <c r="E34" s="10" t="s">
        <v>11</v>
      </c>
      <c r="F34" s="4" t="s">
        <v>77</v>
      </c>
      <c r="G34" s="38"/>
      <c r="H34" s="5"/>
      <c r="I34" s="23">
        <f t="shared" si="1"/>
        <v>0</v>
      </c>
      <c r="J34" s="6"/>
      <c r="K34" s="5"/>
      <c r="L34" s="23">
        <f t="shared" si="0"/>
        <v>0</v>
      </c>
    </row>
    <row r="35" spans="1:14" s="53" customFormat="1" x14ac:dyDescent="0.25">
      <c r="A35" s="51">
        <v>30</v>
      </c>
      <c r="B35" s="8">
        <v>321601</v>
      </c>
      <c r="C35" s="9" t="s">
        <v>78</v>
      </c>
      <c r="D35" s="4" t="s">
        <v>79</v>
      </c>
      <c r="E35" s="10" t="s">
        <v>11</v>
      </c>
      <c r="F35" s="4" t="s">
        <v>76</v>
      </c>
      <c r="G35" s="38"/>
      <c r="H35" s="5"/>
      <c r="I35" s="23">
        <f t="shared" si="1"/>
        <v>0</v>
      </c>
      <c r="J35" s="6"/>
      <c r="K35" s="5"/>
      <c r="L35" s="23">
        <f t="shared" si="0"/>
        <v>0</v>
      </c>
    </row>
    <row r="36" spans="1:14" s="53" customFormat="1" x14ac:dyDescent="0.25">
      <c r="A36" s="51">
        <v>31</v>
      </c>
      <c r="B36" s="8">
        <v>1502704</v>
      </c>
      <c r="C36" s="9" t="s">
        <v>80</v>
      </c>
      <c r="D36" s="56" t="s">
        <v>81</v>
      </c>
      <c r="E36" s="10" t="s">
        <v>15</v>
      </c>
      <c r="F36" s="4" t="s">
        <v>82</v>
      </c>
      <c r="G36" s="38">
        <v>1</v>
      </c>
      <c r="H36" s="5">
        <v>33.69</v>
      </c>
      <c r="I36" s="23">
        <f t="shared" si="1"/>
        <v>33.69</v>
      </c>
      <c r="J36" s="6">
        <v>1</v>
      </c>
      <c r="K36" s="5">
        <v>33.69</v>
      </c>
      <c r="L36" s="23">
        <f t="shared" si="0"/>
        <v>33.69</v>
      </c>
    </row>
    <row r="37" spans="1:14" s="53" customFormat="1" x14ac:dyDescent="0.25">
      <c r="A37" s="51">
        <v>32</v>
      </c>
      <c r="B37" s="8">
        <v>321758</v>
      </c>
      <c r="C37" s="9" t="s">
        <v>83</v>
      </c>
      <c r="D37" s="4" t="s">
        <v>84</v>
      </c>
      <c r="E37" s="10" t="s">
        <v>11</v>
      </c>
      <c r="F37" s="4" t="s">
        <v>85</v>
      </c>
      <c r="G37" s="38"/>
      <c r="H37" s="5"/>
      <c r="I37" s="23">
        <f t="shared" si="1"/>
        <v>0</v>
      </c>
      <c r="J37" s="6"/>
      <c r="K37" s="5"/>
      <c r="L37" s="23">
        <f t="shared" si="0"/>
        <v>0</v>
      </c>
    </row>
    <row r="38" spans="1:14" s="53" customFormat="1" x14ac:dyDescent="0.25">
      <c r="A38" s="51">
        <v>33</v>
      </c>
      <c r="B38" s="8">
        <v>321329</v>
      </c>
      <c r="C38" s="9" t="s">
        <v>83</v>
      </c>
      <c r="D38" s="4" t="s">
        <v>86</v>
      </c>
      <c r="E38" s="10" t="s">
        <v>11</v>
      </c>
      <c r="F38" s="4" t="s">
        <v>87</v>
      </c>
      <c r="G38" s="38"/>
      <c r="H38" s="5"/>
      <c r="I38" s="23">
        <f t="shared" si="1"/>
        <v>0</v>
      </c>
      <c r="J38" s="6"/>
      <c r="K38" s="5"/>
      <c r="L38" s="23">
        <f t="shared" si="0"/>
        <v>0</v>
      </c>
      <c r="N38" s="53" t="s">
        <v>289</v>
      </c>
    </row>
    <row r="39" spans="1:14" s="53" customFormat="1" x14ac:dyDescent="0.25">
      <c r="A39" s="51">
        <v>34</v>
      </c>
      <c r="B39" s="8">
        <v>321329</v>
      </c>
      <c r="C39" s="9" t="s">
        <v>83</v>
      </c>
      <c r="D39" s="4" t="s">
        <v>86</v>
      </c>
      <c r="E39" s="10" t="s">
        <v>11</v>
      </c>
      <c r="F39" s="4" t="s">
        <v>88</v>
      </c>
      <c r="G39" s="38"/>
      <c r="H39" s="5"/>
      <c r="I39" s="23">
        <f t="shared" si="1"/>
        <v>0</v>
      </c>
      <c r="J39" s="6"/>
      <c r="K39" s="5"/>
      <c r="L39" s="23">
        <f t="shared" si="0"/>
        <v>0</v>
      </c>
    </row>
    <row r="40" spans="1:14" s="53" customFormat="1" x14ac:dyDescent="0.25">
      <c r="A40" s="51">
        <v>35</v>
      </c>
      <c r="B40" s="8">
        <v>321992</v>
      </c>
      <c r="C40" s="9" t="s">
        <v>83</v>
      </c>
      <c r="D40" s="4" t="s">
        <v>89</v>
      </c>
      <c r="E40" s="10" t="s">
        <v>11</v>
      </c>
      <c r="F40" s="4" t="s">
        <v>87</v>
      </c>
      <c r="G40" s="38"/>
      <c r="H40" s="5"/>
      <c r="I40" s="23">
        <f t="shared" si="1"/>
        <v>0</v>
      </c>
      <c r="J40" s="6"/>
      <c r="K40" s="5"/>
      <c r="L40" s="23">
        <f t="shared" si="0"/>
        <v>0</v>
      </c>
    </row>
    <row r="41" spans="1:14" s="53" customFormat="1" x14ac:dyDescent="0.25">
      <c r="A41" s="51">
        <v>36</v>
      </c>
      <c r="B41" s="8">
        <v>29505</v>
      </c>
      <c r="C41" s="9" t="s">
        <v>90</v>
      </c>
      <c r="D41" s="4" t="s">
        <v>91</v>
      </c>
      <c r="E41" s="10" t="s">
        <v>11</v>
      </c>
      <c r="F41" s="4" t="s">
        <v>92</v>
      </c>
      <c r="G41" s="38"/>
      <c r="H41" s="5"/>
      <c r="I41" s="23">
        <f t="shared" si="1"/>
        <v>0</v>
      </c>
      <c r="J41" s="6"/>
      <c r="K41" s="5"/>
      <c r="L41" s="23">
        <f t="shared" si="0"/>
        <v>0</v>
      </c>
    </row>
    <row r="42" spans="1:14" s="53" customFormat="1" x14ac:dyDescent="0.25">
      <c r="A42" s="51">
        <v>37</v>
      </c>
      <c r="B42" s="8">
        <v>24421</v>
      </c>
      <c r="C42" s="9" t="s">
        <v>93</v>
      </c>
      <c r="D42" s="4" t="s">
        <v>94</v>
      </c>
      <c r="E42" s="10" t="s">
        <v>11</v>
      </c>
      <c r="F42" s="4" t="s">
        <v>95</v>
      </c>
      <c r="G42" s="38">
        <v>58</v>
      </c>
      <c r="H42" s="5">
        <v>385.23</v>
      </c>
      <c r="I42" s="23">
        <f t="shared" si="1"/>
        <v>22343.34</v>
      </c>
      <c r="J42" s="6">
        <v>48</v>
      </c>
      <c r="K42" s="5">
        <v>342.43</v>
      </c>
      <c r="L42" s="23">
        <f t="shared" si="0"/>
        <v>16436.64</v>
      </c>
    </row>
    <row r="43" spans="1:14" s="53" customFormat="1" x14ac:dyDescent="0.25">
      <c r="A43" s="51">
        <v>38</v>
      </c>
      <c r="B43" s="8">
        <v>24422</v>
      </c>
      <c r="C43" s="9" t="s">
        <v>93</v>
      </c>
      <c r="D43" s="4" t="s">
        <v>94</v>
      </c>
      <c r="E43" s="10" t="s">
        <v>11</v>
      </c>
      <c r="F43" s="4" t="s">
        <v>96</v>
      </c>
      <c r="G43" s="38">
        <v>155</v>
      </c>
      <c r="H43" s="5">
        <v>644.24</v>
      </c>
      <c r="I43" s="23">
        <f t="shared" si="1"/>
        <v>99857.2</v>
      </c>
      <c r="J43" s="6">
        <v>200</v>
      </c>
      <c r="K43" s="5">
        <v>513.91999999999996</v>
      </c>
      <c r="L43" s="23">
        <f t="shared" si="0"/>
        <v>102783.99999999999</v>
      </c>
    </row>
    <row r="44" spans="1:14" s="53" customFormat="1" x14ac:dyDescent="0.25">
      <c r="A44" s="51">
        <v>39</v>
      </c>
      <c r="B44" s="8">
        <v>24423</v>
      </c>
      <c r="C44" s="9" t="s">
        <v>97</v>
      </c>
      <c r="D44" s="4" t="s">
        <v>94</v>
      </c>
      <c r="E44" s="10" t="s">
        <v>15</v>
      </c>
      <c r="F44" s="4" t="s">
        <v>98</v>
      </c>
      <c r="G44" s="38"/>
      <c r="H44" s="5"/>
      <c r="I44" s="23">
        <f t="shared" si="1"/>
        <v>0</v>
      </c>
      <c r="J44" s="6"/>
      <c r="K44" s="5"/>
      <c r="L44" s="23">
        <f t="shared" si="0"/>
        <v>0</v>
      </c>
    </row>
    <row r="45" spans="1:14" s="53" customFormat="1" x14ac:dyDescent="0.25">
      <c r="A45" s="51">
        <v>40</v>
      </c>
      <c r="B45" s="8">
        <v>24420</v>
      </c>
      <c r="C45" s="9" t="s">
        <v>97</v>
      </c>
      <c r="D45" s="4" t="s">
        <v>94</v>
      </c>
      <c r="E45" s="10" t="s">
        <v>15</v>
      </c>
      <c r="F45" s="4" t="s">
        <v>99</v>
      </c>
      <c r="G45" s="38"/>
      <c r="H45" s="5"/>
      <c r="I45" s="23">
        <f t="shared" si="1"/>
        <v>0</v>
      </c>
      <c r="J45" s="6"/>
      <c r="K45" s="5"/>
      <c r="L45" s="23">
        <f t="shared" si="0"/>
        <v>0</v>
      </c>
    </row>
    <row r="46" spans="1:14" s="53" customFormat="1" x14ac:dyDescent="0.25">
      <c r="A46" s="51">
        <v>41</v>
      </c>
      <c r="B46" s="8">
        <v>24421</v>
      </c>
      <c r="C46" s="9" t="s">
        <v>97</v>
      </c>
      <c r="D46" s="4" t="s">
        <v>94</v>
      </c>
      <c r="E46" s="10" t="s">
        <v>15</v>
      </c>
      <c r="F46" s="4" t="s">
        <v>95</v>
      </c>
      <c r="G46" s="38"/>
      <c r="H46" s="5"/>
      <c r="I46" s="23">
        <f t="shared" si="1"/>
        <v>0</v>
      </c>
      <c r="J46" s="6"/>
      <c r="K46" s="5"/>
      <c r="L46" s="23">
        <f t="shared" si="0"/>
        <v>0</v>
      </c>
    </row>
    <row r="47" spans="1:14" s="53" customFormat="1" x14ac:dyDescent="0.25">
      <c r="A47" s="51">
        <v>42</v>
      </c>
      <c r="B47" s="8">
        <v>24422</v>
      </c>
      <c r="C47" s="9" t="s">
        <v>100</v>
      </c>
      <c r="D47" s="4" t="s">
        <v>101</v>
      </c>
      <c r="E47" s="10" t="s">
        <v>15</v>
      </c>
      <c r="F47" s="4" t="s">
        <v>96</v>
      </c>
      <c r="G47" s="38"/>
      <c r="H47" s="5"/>
      <c r="I47" s="23">
        <f t="shared" si="1"/>
        <v>0</v>
      </c>
      <c r="J47" s="6"/>
      <c r="K47" s="5"/>
      <c r="L47" s="23">
        <f t="shared" si="0"/>
        <v>0</v>
      </c>
    </row>
    <row r="48" spans="1:14" s="53" customFormat="1" x14ac:dyDescent="0.25">
      <c r="A48" s="51">
        <v>43</v>
      </c>
      <c r="B48" s="8">
        <v>49190</v>
      </c>
      <c r="C48" s="9" t="s">
        <v>102</v>
      </c>
      <c r="D48" s="4" t="s">
        <v>103</v>
      </c>
      <c r="E48" s="10" t="s">
        <v>15</v>
      </c>
      <c r="F48" s="4" t="s">
        <v>104</v>
      </c>
      <c r="G48" s="38"/>
      <c r="H48" s="5"/>
      <c r="I48" s="23">
        <f t="shared" si="1"/>
        <v>0</v>
      </c>
      <c r="J48" s="6"/>
      <c r="K48" s="5"/>
      <c r="L48" s="23">
        <f t="shared" si="0"/>
        <v>0</v>
      </c>
    </row>
    <row r="49" spans="1:12" s="53" customFormat="1" x14ac:dyDescent="0.25">
      <c r="A49" s="51">
        <v>44</v>
      </c>
      <c r="B49" s="8">
        <v>49196</v>
      </c>
      <c r="C49" s="9" t="s">
        <v>102</v>
      </c>
      <c r="D49" s="4" t="s">
        <v>103</v>
      </c>
      <c r="E49" s="10" t="s">
        <v>15</v>
      </c>
      <c r="F49" s="4" t="s">
        <v>105</v>
      </c>
      <c r="G49" s="38"/>
      <c r="H49" s="7"/>
      <c r="I49" s="23">
        <f t="shared" si="1"/>
        <v>0</v>
      </c>
      <c r="J49" s="6"/>
      <c r="K49" s="7"/>
      <c r="L49" s="23">
        <f t="shared" si="0"/>
        <v>0</v>
      </c>
    </row>
    <row r="50" spans="1:12" s="53" customFormat="1" x14ac:dyDescent="0.25">
      <c r="A50" s="51">
        <v>45</v>
      </c>
      <c r="B50" s="8">
        <v>49197</v>
      </c>
      <c r="C50" s="9" t="s">
        <v>102</v>
      </c>
      <c r="D50" s="4" t="s">
        <v>103</v>
      </c>
      <c r="E50" s="10" t="s">
        <v>15</v>
      </c>
      <c r="F50" s="4" t="s">
        <v>106</v>
      </c>
      <c r="G50" s="38"/>
      <c r="H50" s="7"/>
      <c r="I50" s="23">
        <f t="shared" si="1"/>
        <v>0</v>
      </c>
      <c r="J50" s="6"/>
      <c r="K50" s="7"/>
      <c r="L50" s="23">
        <f t="shared" si="0"/>
        <v>0</v>
      </c>
    </row>
    <row r="51" spans="1:12" s="53" customFormat="1" x14ac:dyDescent="0.25">
      <c r="A51" s="51">
        <v>46</v>
      </c>
      <c r="B51" s="8">
        <v>47286</v>
      </c>
      <c r="C51" s="9" t="s">
        <v>107</v>
      </c>
      <c r="D51" s="4" t="s">
        <v>108</v>
      </c>
      <c r="E51" s="10" t="s">
        <v>15</v>
      </c>
      <c r="F51" s="4" t="s">
        <v>109</v>
      </c>
      <c r="G51" s="38">
        <v>13</v>
      </c>
      <c r="H51" s="5">
        <v>1707.53</v>
      </c>
      <c r="I51" s="23">
        <f t="shared" si="1"/>
        <v>22197.89</v>
      </c>
      <c r="J51" s="6">
        <v>13</v>
      </c>
      <c r="K51" s="5">
        <v>1707.53</v>
      </c>
      <c r="L51" s="23">
        <f t="shared" si="0"/>
        <v>22197.89</v>
      </c>
    </row>
    <row r="52" spans="1:12" s="53" customFormat="1" x14ac:dyDescent="0.25">
      <c r="A52" s="51">
        <v>47</v>
      </c>
      <c r="B52" s="8">
        <v>47140</v>
      </c>
      <c r="C52" s="9" t="s">
        <v>110</v>
      </c>
      <c r="D52" s="4" t="s">
        <v>111</v>
      </c>
      <c r="E52" s="10" t="s">
        <v>15</v>
      </c>
      <c r="F52" s="4" t="s">
        <v>112</v>
      </c>
      <c r="G52" s="38">
        <v>492</v>
      </c>
      <c r="H52" s="5">
        <v>1083.3900000000001</v>
      </c>
      <c r="I52" s="23">
        <f t="shared" si="1"/>
        <v>533027.88</v>
      </c>
      <c r="J52" s="6">
        <v>470</v>
      </c>
      <c r="K52" s="5">
        <v>1108.8</v>
      </c>
      <c r="L52" s="23">
        <f t="shared" si="0"/>
        <v>521136</v>
      </c>
    </row>
    <row r="53" spans="1:12" s="53" customFormat="1" x14ac:dyDescent="0.25">
      <c r="A53" s="51">
        <v>48</v>
      </c>
      <c r="B53" s="8">
        <v>47219</v>
      </c>
      <c r="C53" s="9" t="s">
        <v>113</v>
      </c>
      <c r="D53" s="4" t="s">
        <v>114</v>
      </c>
      <c r="E53" s="10" t="s">
        <v>15</v>
      </c>
      <c r="F53" s="4" t="s">
        <v>115</v>
      </c>
      <c r="G53" s="38"/>
      <c r="H53" s="5"/>
      <c r="I53" s="23">
        <f t="shared" si="1"/>
        <v>0</v>
      </c>
      <c r="J53" s="6"/>
      <c r="K53" s="5"/>
      <c r="L53" s="23">
        <f t="shared" si="0"/>
        <v>0</v>
      </c>
    </row>
    <row r="54" spans="1:12" s="53" customFormat="1" x14ac:dyDescent="0.25">
      <c r="A54" s="51">
        <v>49</v>
      </c>
      <c r="B54" s="8">
        <v>47220</v>
      </c>
      <c r="C54" s="9" t="s">
        <v>113</v>
      </c>
      <c r="D54" s="4" t="s">
        <v>114</v>
      </c>
      <c r="E54" s="10" t="s">
        <v>15</v>
      </c>
      <c r="F54" s="4" t="s">
        <v>76</v>
      </c>
      <c r="G54" s="38"/>
      <c r="H54" s="5"/>
      <c r="I54" s="23">
        <f t="shared" si="1"/>
        <v>0</v>
      </c>
      <c r="J54" s="6"/>
      <c r="K54" s="5"/>
      <c r="L54" s="23">
        <f t="shared" si="0"/>
        <v>0</v>
      </c>
    </row>
    <row r="55" spans="1:12" s="53" customFormat="1" x14ac:dyDescent="0.25">
      <c r="A55" s="51">
        <v>50</v>
      </c>
      <c r="B55" s="8">
        <v>47216</v>
      </c>
      <c r="C55" s="9" t="s">
        <v>113</v>
      </c>
      <c r="D55" s="4" t="s">
        <v>114</v>
      </c>
      <c r="E55" s="10" t="s">
        <v>15</v>
      </c>
      <c r="F55" s="4" t="s">
        <v>116</v>
      </c>
      <c r="G55" s="38"/>
      <c r="H55" s="5"/>
      <c r="I55" s="23">
        <f t="shared" si="1"/>
        <v>0</v>
      </c>
      <c r="J55" s="6"/>
      <c r="K55" s="5"/>
      <c r="L55" s="23">
        <f t="shared" si="0"/>
        <v>0</v>
      </c>
    </row>
    <row r="56" spans="1:12" s="53" customFormat="1" x14ac:dyDescent="0.25">
      <c r="A56" s="51">
        <v>51</v>
      </c>
      <c r="B56" s="8">
        <v>47218</v>
      </c>
      <c r="C56" s="9" t="s">
        <v>113</v>
      </c>
      <c r="D56" s="4" t="s">
        <v>114</v>
      </c>
      <c r="E56" s="10" t="s">
        <v>15</v>
      </c>
      <c r="F56" s="4" t="s">
        <v>117</v>
      </c>
      <c r="G56" s="38">
        <v>604</v>
      </c>
      <c r="H56" s="5">
        <v>1859.53</v>
      </c>
      <c r="I56" s="23">
        <f t="shared" si="1"/>
        <v>1123156.1199999999</v>
      </c>
      <c r="J56" s="6">
        <v>600</v>
      </c>
      <c r="K56" s="5">
        <v>1663.53</v>
      </c>
      <c r="L56" s="23">
        <f t="shared" si="0"/>
        <v>998118</v>
      </c>
    </row>
    <row r="57" spans="1:12" s="53" customFormat="1" x14ac:dyDescent="0.25">
      <c r="A57" s="51">
        <v>52</v>
      </c>
      <c r="B57" s="8">
        <v>47212</v>
      </c>
      <c r="C57" s="9" t="s">
        <v>113</v>
      </c>
      <c r="D57" s="4" t="s">
        <v>118</v>
      </c>
      <c r="E57" s="10" t="s">
        <v>15</v>
      </c>
      <c r="F57" s="4" t="s">
        <v>119</v>
      </c>
      <c r="G57" s="38"/>
      <c r="H57" s="5"/>
      <c r="I57" s="23">
        <f>SUM(G57*H57)</f>
        <v>0</v>
      </c>
      <c r="J57" s="6"/>
      <c r="K57" s="5"/>
      <c r="L57" s="23">
        <f t="shared" si="0"/>
        <v>0</v>
      </c>
    </row>
    <row r="58" spans="1:12" s="53" customFormat="1" x14ac:dyDescent="0.25">
      <c r="A58" s="51">
        <v>53</v>
      </c>
      <c r="B58" s="8" t="s">
        <v>271</v>
      </c>
      <c r="C58" s="9"/>
      <c r="D58" s="4" t="s">
        <v>272</v>
      </c>
      <c r="E58" s="10" t="s">
        <v>15</v>
      </c>
      <c r="F58" s="4" t="s">
        <v>273</v>
      </c>
      <c r="G58" s="38"/>
      <c r="H58" s="5"/>
      <c r="I58" s="23">
        <f>SUM(G58*H58)</f>
        <v>0</v>
      </c>
      <c r="J58" s="6"/>
      <c r="K58" s="5"/>
      <c r="L58" s="23">
        <f t="shared" si="0"/>
        <v>0</v>
      </c>
    </row>
    <row r="59" spans="1:12" s="53" customFormat="1" x14ac:dyDescent="0.25">
      <c r="A59" s="51">
        <v>54</v>
      </c>
      <c r="B59" s="8">
        <v>34154</v>
      </c>
      <c r="C59" s="9"/>
      <c r="D59" s="4" t="s">
        <v>253</v>
      </c>
      <c r="E59" s="10" t="s">
        <v>15</v>
      </c>
      <c r="F59" s="4" t="s">
        <v>288</v>
      </c>
      <c r="G59" s="38">
        <v>0</v>
      </c>
      <c r="H59" s="5">
        <v>1349.85</v>
      </c>
      <c r="I59" s="23">
        <f t="shared" si="1"/>
        <v>0</v>
      </c>
      <c r="J59" s="6">
        <v>42</v>
      </c>
      <c r="K59" s="5">
        <v>1349</v>
      </c>
      <c r="L59" s="23">
        <f t="shared" si="0"/>
        <v>56658</v>
      </c>
    </row>
    <row r="60" spans="1:12" s="53" customFormat="1" x14ac:dyDescent="0.25">
      <c r="A60" s="51">
        <v>55</v>
      </c>
      <c r="B60" s="8">
        <v>100250</v>
      </c>
      <c r="C60" s="9" t="s">
        <v>120</v>
      </c>
      <c r="D60" s="4" t="s">
        <v>121</v>
      </c>
      <c r="E60" s="10" t="s">
        <v>15</v>
      </c>
      <c r="F60" s="4" t="s">
        <v>122</v>
      </c>
      <c r="G60" s="38">
        <v>9</v>
      </c>
      <c r="H60" s="5">
        <v>274.82</v>
      </c>
      <c r="I60" s="23">
        <f t="shared" si="1"/>
        <v>2473.38</v>
      </c>
      <c r="J60" s="6">
        <v>20</v>
      </c>
      <c r="K60" s="5">
        <v>274.82</v>
      </c>
      <c r="L60" s="23">
        <f t="shared" si="0"/>
        <v>5496.4</v>
      </c>
    </row>
    <row r="61" spans="1:12" s="53" customFormat="1" x14ac:dyDescent="0.25">
      <c r="A61" s="51">
        <v>56</v>
      </c>
      <c r="B61" s="8">
        <v>10503</v>
      </c>
      <c r="C61" s="9" t="s">
        <v>123</v>
      </c>
      <c r="D61" s="4" t="s">
        <v>124</v>
      </c>
      <c r="E61" s="10" t="s">
        <v>15</v>
      </c>
      <c r="F61" s="4" t="s">
        <v>125</v>
      </c>
      <c r="G61" s="38">
        <v>4</v>
      </c>
      <c r="H61" s="5">
        <v>2475</v>
      </c>
      <c r="I61" s="23">
        <f t="shared" si="1"/>
        <v>9900</v>
      </c>
      <c r="J61" s="6">
        <v>6</v>
      </c>
      <c r="K61" s="5">
        <v>1064.98</v>
      </c>
      <c r="L61" s="23">
        <f t="shared" si="0"/>
        <v>6389.88</v>
      </c>
    </row>
    <row r="62" spans="1:12" s="53" customFormat="1" x14ac:dyDescent="0.25">
      <c r="A62" s="51">
        <v>57</v>
      </c>
      <c r="B62" s="8">
        <v>400140</v>
      </c>
      <c r="C62" s="9" t="s">
        <v>126</v>
      </c>
      <c r="D62" s="4" t="s">
        <v>127</v>
      </c>
      <c r="E62" s="10" t="s">
        <v>15</v>
      </c>
      <c r="F62" s="4" t="s">
        <v>128</v>
      </c>
      <c r="G62" s="38"/>
      <c r="H62" s="5"/>
      <c r="I62" s="23">
        <f t="shared" si="1"/>
        <v>0</v>
      </c>
      <c r="J62" s="6"/>
      <c r="K62" s="5"/>
      <c r="L62" s="23">
        <f t="shared" si="0"/>
        <v>0</v>
      </c>
    </row>
    <row r="63" spans="1:12" s="53" customFormat="1" x14ac:dyDescent="0.25">
      <c r="A63" s="51">
        <v>58</v>
      </c>
      <c r="B63" s="8">
        <v>1420005</v>
      </c>
      <c r="C63" s="9" t="s">
        <v>129</v>
      </c>
      <c r="D63" s="4" t="s">
        <v>130</v>
      </c>
      <c r="E63" s="10" t="s">
        <v>131</v>
      </c>
      <c r="F63" s="4" t="s">
        <v>132</v>
      </c>
      <c r="G63" s="38">
        <v>29</v>
      </c>
      <c r="H63" s="5">
        <v>924.49</v>
      </c>
      <c r="I63" s="23">
        <f t="shared" si="1"/>
        <v>26810.21</v>
      </c>
      <c r="J63" s="6"/>
      <c r="K63" s="5"/>
      <c r="L63" s="23">
        <f t="shared" si="0"/>
        <v>0</v>
      </c>
    </row>
    <row r="64" spans="1:12" s="53" customFormat="1" x14ac:dyDescent="0.25">
      <c r="A64" s="51">
        <v>59</v>
      </c>
      <c r="B64" s="8">
        <v>15125206</v>
      </c>
      <c r="C64" s="9" t="s">
        <v>133</v>
      </c>
      <c r="D64" s="56" t="s">
        <v>134</v>
      </c>
      <c r="E64" s="10" t="s">
        <v>15</v>
      </c>
      <c r="F64" s="4" t="s">
        <v>247</v>
      </c>
      <c r="G64" s="38">
        <v>404</v>
      </c>
      <c r="H64" s="5">
        <v>368.23</v>
      </c>
      <c r="I64" s="23">
        <f t="shared" si="1"/>
        <v>148764.92000000001</v>
      </c>
      <c r="J64" s="6">
        <v>200</v>
      </c>
      <c r="K64" s="5">
        <v>422.18</v>
      </c>
      <c r="L64" s="23">
        <f t="shared" si="0"/>
        <v>84436</v>
      </c>
    </row>
    <row r="65" spans="1:12" s="53" customFormat="1" x14ac:dyDescent="0.25">
      <c r="A65" s="51">
        <v>60</v>
      </c>
      <c r="B65" s="8"/>
      <c r="C65" s="9"/>
      <c r="D65" s="4" t="s">
        <v>260</v>
      </c>
      <c r="E65" s="10" t="s">
        <v>15</v>
      </c>
      <c r="F65" s="4" t="s">
        <v>261</v>
      </c>
      <c r="G65" s="38">
        <v>104</v>
      </c>
      <c r="H65" s="5">
        <v>2031.69</v>
      </c>
      <c r="I65" s="23">
        <f t="shared" si="1"/>
        <v>211295.76</v>
      </c>
      <c r="J65" s="6">
        <v>250</v>
      </c>
      <c r="K65" s="5">
        <v>2010.69</v>
      </c>
      <c r="L65" s="23">
        <f t="shared" si="0"/>
        <v>502672.5</v>
      </c>
    </row>
    <row r="66" spans="1:12" s="53" customFormat="1" x14ac:dyDescent="0.25">
      <c r="A66" s="51">
        <v>61</v>
      </c>
      <c r="B66" s="8">
        <v>107497</v>
      </c>
      <c r="C66" s="9" t="s">
        <v>135</v>
      </c>
      <c r="D66" s="4" t="s">
        <v>136</v>
      </c>
      <c r="E66" s="10" t="s">
        <v>15</v>
      </c>
      <c r="F66" s="4" t="s">
        <v>137</v>
      </c>
      <c r="G66" s="38">
        <v>16</v>
      </c>
      <c r="H66" s="5">
        <v>376</v>
      </c>
      <c r="I66" s="23">
        <f t="shared" si="1"/>
        <v>6016</v>
      </c>
      <c r="J66" s="6">
        <v>12</v>
      </c>
      <c r="K66" s="5">
        <v>259.5</v>
      </c>
      <c r="L66" s="23">
        <f t="shared" si="0"/>
        <v>3114</v>
      </c>
    </row>
    <row r="67" spans="1:12" s="53" customFormat="1" x14ac:dyDescent="0.25">
      <c r="A67" s="51">
        <v>62</v>
      </c>
      <c r="B67" s="8">
        <v>402720</v>
      </c>
      <c r="C67" s="9" t="s">
        <v>138</v>
      </c>
      <c r="D67" s="4" t="s">
        <v>139</v>
      </c>
      <c r="E67" s="10" t="s">
        <v>15</v>
      </c>
      <c r="F67" s="4" t="s">
        <v>140</v>
      </c>
      <c r="G67" s="38"/>
      <c r="H67" s="5">
        <v>48</v>
      </c>
      <c r="I67" s="23">
        <f t="shared" si="1"/>
        <v>0</v>
      </c>
      <c r="J67" s="6">
        <v>1</v>
      </c>
      <c r="K67" s="5">
        <v>48</v>
      </c>
      <c r="L67" s="23">
        <f t="shared" si="0"/>
        <v>48</v>
      </c>
    </row>
    <row r="68" spans="1:12" s="53" customFormat="1" x14ac:dyDescent="0.25">
      <c r="A68" s="51">
        <v>63</v>
      </c>
      <c r="B68" s="8">
        <v>62300</v>
      </c>
      <c r="C68" s="9" t="s">
        <v>141</v>
      </c>
      <c r="D68" s="4" t="s">
        <v>142</v>
      </c>
      <c r="E68" s="10" t="s">
        <v>15</v>
      </c>
      <c r="F68" s="4" t="s">
        <v>143</v>
      </c>
      <c r="G68" s="38">
        <v>683</v>
      </c>
      <c r="H68" s="5">
        <v>2802.4</v>
      </c>
      <c r="I68" s="23">
        <f t="shared" si="1"/>
        <v>1914039.2</v>
      </c>
      <c r="J68" s="6">
        <v>600</v>
      </c>
      <c r="K68" s="5">
        <v>2802.4</v>
      </c>
      <c r="L68" s="23">
        <f t="shared" si="0"/>
        <v>1681440</v>
      </c>
    </row>
    <row r="69" spans="1:12" s="53" customFormat="1" x14ac:dyDescent="0.25">
      <c r="A69" s="51">
        <v>64</v>
      </c>
      <c r="B69" s="8">
        <v>62304</v>
      </c>
      <c r="C69" s="9" t="s">
        <v>144</v>
      </c>
      <c r="D69" s="4" t="s">
        <v>142</v>
      </c>
      <c r="E69" s="10" t="s">
        <v>15</v>
      </c>
      <c r="F69" s="4" t="s">
        <v>145</v>
      </c>
      <c r="G69" s="38">
        <v>820</v>
      </c>
      <c r="H69" s="5">
        <v>3452.5</v>
      </c>
      <c r="I69" s="23">
        <f t="shared" si="1"/>
        <v>2831050</v>
      </c>
      <c r="J69" s="6">
        <v>595</v>
      </c>
      <c r="K69" s="5">
        <v>3452.5</v>
      </c>
      <c r="L69" s="23">
        <f t="shared" si="0"/>
        <v>2054237.5</v>
      </c>
    </row>
    <row r="70" spans="1:12" s="53" customFormat="1" x14ac:dyDescent="0.25">
      <c r="A70" s="51">
        <v>65</v>
      </c>
      <c r="B70" s="8">
        <v>62302</v>
      </c>
      <c r="C70" s="9" t="s">
        <v>141</v>
      </c>
      <c r="D70" s="4" t="s">
        <v>142</v>
      </c>
      <c r="E70" s="10" t="s">
        <v>15</v>
      </c>
      <c r="F70" s="4" t="s">
        <v>146</v>
      </c>
      <c r="G70" s="38">
        <v>840</v>
      </c>
      <c r="H70" s="5">
        <v>4064.9</v>
      </c>
      <c r="I70" s="23">
        <f t="shared" ref="I70:I106" si="2">SUM(G70*H70)</f>
        <v>3414516</v>
      </c>
      <c r="J70" s="6">
        <v>750</v>
      </c>
      <c r="K70" s="5">
        <v>4040.9</v>
      </c>
      <c r="L70" s="23">
        <f t="shared" ref="L70:L115" si="3">SUM(J70*K70)</f>
        <v>3030675</v>
      </c>
    </row>
    <row r="71" spans="1:12" s="53" customFormat="1" x14ac:dyDescent="0.25">
      <c r="A71" s="51">
        <v>66</v>
      </c>
      <c r="B71" s="8">
        <v>62411</v>
      </c>
      <c r="C71" s="9" t="s">
        <v>147</v>
      </c>
      <c r="D71" s="4" t="s">
        <v>148</v>
      </c>
      <c r="E71" s="10" t="s">
        <v>15</v>
      </c>
      <c r="F71" s="4" t="s">
        <v>149</v>
      </c>
      <c r="G71" s="38"/>
      <c r="H71" s="5"/>
      <c r="I71" s="23">
        <f t="shared" si="2"/>
        <v>0</v>
      </c>
      <c r="J71" s="6"/>
      <c r="K71" s="5"/>
      <c r="L71" s="23">
        <f t="shared" si="3"/>
        <v>0</v>
      </c>
    </row>
    <row r="72" spans="1:12" s="53" customFormat="1" x14ac:dyDescent="0.25">
      <c r="A72" s="51">
        <v>67</v>
      </c>
      <c r="B72" s="8">
        <v>62410</v>
      </c>
      <c r="C72" s="9" t="s">
        <v>147</v>
      </c>
      <c r="D72" s="4" t="s">
        <v>148</v>
      </c>
      <c r="E72" s="10" t="s">
        <v>15</v>
      </c>
      <c r="F72" s="4" t="s">
        <v>150</v>
      </c>
      <c r="G72" s="38"/>
      <c r="H72" s="5"/>
      <c r="I72" s="23">
        <f t="shared" si="2"/>
        <v>0</v>
      </c>
      <c r="J72" s="6"/>
      <c r="K72" s="5"/>
      <c r="L72" s="23">
        <f t="shared" si="3"/>
        <v>0</v>
      </c>
    </row>
    <row r="73" spans="1:12" s="53" customFormat="1" x14ac:dyDescent="0.25">
      <c r="A73" s="51">
        <v>68</v>
      </c>
      <c r="B73" s="8">
        <v>51560</v>
      </c>
      <c r="C73" s="9" t="s">
        <v>151</v>
      </c>
      <c r="D73" s="4" t="s">
        <v>152</v>
      </c>
      <c r="E73" s="10" t="s">
        <v>15</v>
      </c>
      <c r="F73" s="4" t="s">
        <v>153</v>
      </c>
      <c r="G73" s="38">
        <v>262</v>
      </c>
      <c r="H73" s="5">
        <v>445</v>
      </c>
      <c r="I73" s="23">
        <f t="shared" si="2"/>
        <v>116590</v>
      </c>
      <c r="J73" s="6">
        <v>242</v>
      </c>
      <c r="K73" s="5">
        <v>430.34</v>
      </c>
      <c r="L73" s="23">
        <f t="shared" si="3"/>
        <v>104142.28</v>
      </c>
    </row>
    <row r="74" spans="1:12" s="53" customFormat="1" x14ac:dyDescent="0.25">
      <c r="A74" s="51">
        <v>69</v>
      </c>
      <c r="B74" s="8">
        <v>52184</v>
      </c>
      <c r="C74" s="9" t="s">
        <v>154</v>
      </c>
      <c r="D74" s="4" t="s">
        <v>155</v>
      </c>
      <c r="E74" s="10" t="s">
        <v>131</v>
      </c>
      <c r="F74" s="4" t="s">
        <v>156</v>
      </c>
      <c r="G74" s="38">
        <v>52</v>
      </c>
      <c r="H74" s="5">
        <v>657.89</v>
      </c>
      <c r="I74" s="23">
        <f t="shared" si="2"/>
        <v>34210.28</v>
      </c>
      <c r="J74" s="6">
        <v>34</v>
      </c>
      <c r="K74" s="5">
        <v>605.99</v>
      </c>
      <c r="L74" s="23">
        <f t="shared" si="3"/>
        <v>20603.66</v>
      </c>
    </row>
    <row r="75" spans="1:12" s="53" customFormat="1" x14ac:dyDescent="0.25">
      <c r="A75" s="51">
        <v>70</v>
      </c>
      <c r="B75" s="8">
        <v>141132</v>
      </c>
      <c r="C75" s="9" t="s">
        <v>157</v>
      </c>
      <c r="D75" s="4" t="s">
        <v>158</v>
      </c>
      <c r="E75" s="10" t="s">
        <v>131</v>
      </c>
      <c r="F75" s="4" t="s">
        <v>159</v>
      </c>
      <c r="G75" s="38"/>
      <c r="H75" s="5"/>
      <c r="I75" s="23">
        <f t="shared" si="2"/>
        <v>0</v>
      </c>
      <c r="J75" s="6"/>
      <c r="K75" s="5"/>
      <c r="L75" s="23">
        <f t="shared" si="3"/>
        <v>0</v>
      </c>
    </row>
    <row r="76" spans="1:12" s="53" customFormat="1" x14ac:dyDescent="0.25">
      <c r="A76" s="51">
        <v>71</v>
      </c>
      <c r="B76" s="8">
        <v>102182</v>
      </c>
      <c r="C76" s="9" t="s">
        <v>160</v>
      </c>
      <c r="D76" s="4" t="s">
        <v>161</v>
      </c>
      <c r="E76" s="10" t="s">
        <v>15</v>
      </c>
      <c r="F76" s="4" t="s">
        <v>162</v>
      </c>
      <c r="G76" s="38"/>
      <c r="H76" s="5"/>
      <c r="I76" s="23">
        <f t="shared" si="2"/>
        <v>0</v>
      </c>
      <c r="J76" s="6"/>
      <c r="K76" s="5"/>
      <c r="L76" s="23">
        <f t="shared" si="3"/>
        <v>0</v>
      </c>
    </row>
    <row r="77" spans="1:12" s="53" customFormat="1" x14ac:dyDescent="0.25">
      <c r="A77" s="51">
        <v>72</v>
      </c>
      <c r="B77" s="8">
        <v>34154</v>
      </c>
      <c r="C77" s="9" t="s">
        <v>157</v>
      </c>
      <c r="D77" s="4" t="s">
        <v>158</v>
      </c>
      <c r="E77" s="10" t="s">
        <v>131</v>
      </c>
      <c r="F77" s="4" t="s">
        <v>286</v>
      </c>
      <c r="G77" s="38"/>
      <c r="H77" s="5">
        <v>1353.66</v>
      </c>
      <c r="I77" s="23">
        <f t="shared" si="2"/>
        <v>0</v>
      </c>
      <c r="J77" s="6">
        <v>26</v>
      </c>
      <c r="K77" s="5">
        <v>1353.66</v>
      </c>
      <c r="L77" s="23">
        <f t="shared" si="3"/>
        <v>35195.160000000003</v>
      </c>
    </row>
    <row r="78" spans="1:12" s="53" customFormat="1" x14ac:dyDescent="0.25">
      <c r="A78" s="51">
        <v>73</v>
      </c>
      <c r="B78" s="8">
        <v>48468</v>
      </c>
      <c r="C78" s="9" t="s">
        <v>163</v>
      </c>
      <c r="D78" s="4" t="s">
        <v>164</v>
      </c>
      <c r="E78" s="10" t="s">
        <v>131</v>
      </c>
      <c r="F78" s="4" t="s">
        <v>165</v>
      </c>
      <c r="G78" s="38">
        <v>130</v>
      </c>
      <c r="H78" s="5">
        <v>957.1</v>
      </c>
      <c r="I78" s="23">
        <f t="shared" si="2"/>
        <v>124423</v>
      </c>
      <c r="J78" s="6">
        <v>182</v>
      </c>
      <c r="K78" s="5">
        <v>957.1</v>
      </c>
      <c r="L78" s="23">
        <f t="shared" si="3"/>
        <v>174192.2</v>
      </c>
    </row>
    <row r="79" spans="1:12" s="53" customFormat="1" x14ac:dyDescent="0.25">
      <c r="A79" s="51">
        <v>74</v>
      </c>
      <c r="B79" s="8">
        <v>48619</v>
      </c>
      <c r="C79" s="9" t="s">
        <v>166</v>
      </c>
      <c r="D79" s="4" t="s">
        <v>167</v>
      </c>
      <c r="E79" s="10" t="s">
        <v>131</v>
      </c>
      <c r="F79" s="4" t="s">
        <v>165</v>
      </c>
      <c r="G79" s="38">
        <v>12</v>
      </c>
      <c r="H79" s="5">
        <v>221.59</v>
      </c>
      <c r="I79" s="23">
        <f t="shared" si="2"/>
        <v>2659.08</v>
      </c>
      <c r="J79" s="6"/>
      <c r="K79" s="5"/>
      <c r="L79" s="23">
        <f t="shared" si="3"/>
        <v>0</v>
      </c>
    </row>
    <row r="80" spans="1:12" s="53" customFormat="1" x14ac:dyDescent="0.25">
      <c r="A80" s="51">
        <v>75</v>
      </c>
      <c r="B80" s="8">
        <v>25010</v>
      </c>
      <c r="C80" s="9" t="s">
        <v>168</v>
      </c>
      <c r="D80" s="4" t="s">
        <v>169</v>
      </c>
      <c r="E80" s="10" t="s">
        <v>131</v>
      </c>
      <c r="F80" s="4" t="s">
        <v>88</v>
      </c>
      <c r="G80" s="38"/>
      <c r="H80" s="5"/>
      <c r="I80" s="23">
        <f t="shared" si="2"/>
        <v>0</v>
      </c>
      <c r="J80" s="6"/>
      <c r="K80" s="5"/>
      <c r="L80" s="23">
        <f t="shared" si="3"/>
        <v>0</v>
      </c>
    </row>
    <row r="81" spans="1:12" s="53" customFormat="1" x14ac:dyDescent="0.25">
      <c r="A81" s="51">
        <v>76</v>
      </c>
      <c r="B81" s="8">
        <v>13167</v>
      </c>
      <c r="C81" s="9" t="s">
        <v>170</v>
      </c>
      <c r="D81" s="4" t="s">
        <v>171</v>
      </c>
      <c r="E81" s="10" t="s">
        <v>131</v>
      </c>
      <c r="F81" s="4" t="s">
        <v>172</v>
      </c>
      <c r="G81" s="38">
        <v>1599</v>
      </c>
      <c r="H81" s="5">
        <v>1402</v>
      </c>
      <c r="I81" s="23">
        <f t="shared" si="2"/>
        <v>2241798</v>
      </c>
      <c r="J81" s="6">
        <v>1410</v>
      </c>
      <c r="K81" s="5">
        <v>1119.58</v>
      </c>
      <c r="L81" s="23">
        <f>SUM(J81*K81)</f>
        <v>1578607.7999999998</v>
      </c>
    </row>
    <row r="82" spans="1:12" s="53" customFormat="1" x14ac:dyDescent="0.25">
      <c r="A82" s="51">
        <v>77</v>
      </c>
      <c r="B82" s="8">
        <v>13165</v>
      </c>
      <c r="C82" s="9" t="s">
        <v>170</v>
      </c>
      <c r="D82" s="4" t="s">
        <v>173</v>
      </c>
      <c r="E82" s="10" t="s">
        <v>131</v>
      </c>
      <c r="F82" s="4" t="s">
        <v>174</v>
      </c>
      <c r="G82" s="38"/>
      <c r="H82" s="5"/>
      <c r="I82" s="23">
        <f t="shared" si="2"/>
        <v>0</v>
      </c>
      <c r="J82" s="6"/>
      <c r="K82" s="5"/>
      <c r="L82" s="23">
        <f t="shared" si="3"/>
        <v>0</v>
      </c>
    </row>
    <row r="83" spans="1:12" s="53" customFormat="1" x14ac:dyDescent="0.25">
      <c r="A83" s="51">
        <v>78</v>
      </c>
      <c r="B83" s="8">
        <v>13430</v>
      </c>
      <c r="C83" s="9" t="s">
        <v>170</v>
      </c>
      <c r="D83" s="4" t="s">
        <v>175</v>
      </c>
      <c r="E83" s="10" t="s">
        <v>131</v>
      </c>
      <c r="F83" s="4" t="s">
        <v>174</v>
      </c>
      <c r="G83" s="38"/>
      <c r="H83" s="5"/>
      <c r="I83" s="23">
        <f t="shared" si="2"/>
        <v>0</v>
      </c>
      <c r="J83" s="6"/>
      <c r="K83" s="5"/>
      <c r="L83" s="23">
        <f t="shared" si="3"/>
        <v>0</v>
      </c>
    </row>
    <row r="84" spans="1:12" s="53" customFormat="1" x14ac:dyDescent="0.25">
      <c r="A84" s="51">
        <v>79</v>
      </c>
      <c r="B84" s="8">
        <v>11512</v>
      </c>
      <c r="C84" s="9" t="s">
        <v>176</v>
      </c>
      <c r="D84" s="4" t="s">
        <v>177</v>
      </c>
      <c r="E84" s="10" t="s">
        <v>131</v>
      </c>
      <c r="F84" s="4" t="s">
        <v>178</v>
      </c>
      <c r="G84" s="38"/>
      <c r="H84" s="5"/>
      <c r="I84" s="23">
        <f t="shared" si="2"/>
        <v>0</v>
      </c>
      <c r="J84" s="6"/>
      <c r="K84" s="5"/>
      <c r="L84" s="23">
        <f t="shared" si="3"/>
        <v>0</v>
      </c>
    </row>
    <row r="85" spans="1:12" s="53" customFormat="1" x14ac:dyDescent="0.25">
      <c r="A85" s="51">
        <v>80</v>
      </c>
      <c r="B85" s="8">
        <v>70207</v>
      </c>
      <c r="C85" s="9" t="s">
        <v>179</v>
      </c>
      <c r="D85" s="4" t="s">
        <v>180</v>
      </c>
      <c r="E85" s="10" t="s">
        <v>131</v>
      </c>
      <c r="F85" s="4" t="s">
        <v>181</v>
      </c>
      <c r="G85" s="38">
        <v>15</v>
      </c>
      <c r="H85" s="5">
        <v>1976</v>
      </c>
      <c r="I85" s="23">
        <f t="shared" si="2"/>
        <v>29640</v>
      </c>
      <c r="J85" s="6">
        <v>30</v>
      </c>
      <c r="K85" s="5">
        <v>1530.05</v>
      </c>
      <c r="L85" s="23">
        <f t="shared" si="3"/>
        <v>45901.5</v>
      </c>
    </row>
    <row r="86" spans="1:12" s="53" customFormat="1" x14ac:dyDescent="0.25">
      <c r="A86" s="51">
        <v>81</v>
      </c>
      <c r="B86" s="8">
        <v>329196</v>
      </c>
      <c r="C86" s="9" t="s">
        <v>182</v>
      </c>
      <c r="D86" s="4" t="s">
        <v>183</v>
      </c>
      <c r="E86" s="10" t="s">
        <v>131</v>
      </c>
      <c r="F86" s="4" t="s">
        <v>184</v>
      </c>
      <c r="G86" s="38"/>
      <c r="H86" s="5"/>
      <c r="I86" s="23">
        <f t="shared" si="2"/>
        <v>0</v>
      </c>
      <c r="J86" s="6"/>
      <c r="K86" s="5"/>
      <c r="L86" s="23">
        <f t="shared" si="3"/>
        <v>0</v>
      </c>
    </row>
    <row r="87" spans="1:12" s="53" customFormat="1" x14ac:dyDescent="0.25">
      <c r="A87" s="51">
        <v>82</v>
      </c>
      <c r="B87" s="8">
        <v>104145</v>
      </c>
      <c r="C87" s="9" t="s">
        <v>185</v>
      </c>
      <c r="D87" s="4" t="s">
        <v>186</v>
      </c>
      <c r="E87" s="10" t="s">
        <v>131</v>
      </c>
      <c r="F87" s="4" t="s">
        <v>187</v>
      </c>
      <c r="G87" s="38">
        <v>1</v>
      </c>
      <c r="H87" s="5">
        <v>550</v>
      </c>
      <c r="I87" s="23">
        <f t="shared" si="2"/>
        <v>550</v>
      </c>
      <c r="J87" s="6">
        <v>1</v>
      </c>
      <c r="K87" s="5">
        <v>545.58000000000004</v>
      </c>
      <c r="L87" s="23">
        <f t="shared" si="3"/>
        <v>545.58000000000004</v>
      </c>
    </row>
    <row r="88" spans="1:12" s="53" customFormat="1" x14ac:dyDescent="0.25">
      <c r="A88" s="51">
        <v>83</v>
      </c>
      <c r="B88" s="8">
        <v>62210</v>
      </c>
      <c r="C88" s="9" t="s">
        <v>189</v>
      </c>
      <c r="D88" s="4" t="s">
        <v>190</v>
      </c>
      <c r="E88" s="10" t="s">
        <v>131</v>
      </c>
      <c r="F88" s="4" t="s">
        <v>191</v>
      </c>
      <c r="G88" s="38">
        <v>97</v>
      </c>
      <c r="H88" s="5">
        <v>3071</v>
      </c>
      <c r="I88" s="23">
        <f t="shared" si="2"/>
        <v>297887</v>
      </c>
      <c r="J88" s="6">
        <v>111</v>
      </c>
      <c r="K88" s="5">
        <v>1769.79</v>
      </c>
      <c r="L88" s="23">
        <f t="shared" si="3"/>
        <v>196446.69</v>
      </c>
    </row>
    <row r="89" spans="1:12" s="53" customFormat="1" x14ac:dyDescent="0.25">
      <c r="A89" s="51">
        <v>84</v>
      </c>
      <c r="B89" s="8">
        <v>175400</v>
      </c>
      <c r="C89" s="9" t="s">
        <v>192</v>
      </c>
      <c r="D89" s="4" t="s">
        <v>193</v>
      </c>
      <c r="E89" s="10" t="s">
        <v>194</v>
      </c>
      <c r="F89" s="4" t="s">
        <v>195</v>
      </c>
      <c r="G89" s="38">
        <v>1939</v>
      </c>
      <c r="H89" s="5">
        <v>84.93</v>
      </c>
      <c r="I89" s="23">
        <f>SUM(G89*H89)</f>
        <v>164679.27000000002</v>
      </c>
      <c r="J89" s="6">
        <v>1100</v>
      </c>
      <c r="K89" s="5">
        <v>79.09</v>
      </c>
      <c r="L89" s="23">
        <f t="shared" si="3"/>
        <v>86999</v>
      </c>
    </row>
    <row r="90" spans="1:12" s="53" customFormat="1" x14ac:dyDescent="0.25">
      <c r="A90" s="51">
        <v>85</v>
      </c>
      <c r="B90" s="8">
        <v>47173</v>
      </c>
      <c r="C90" s="9" t="s">
        <v>160</v>
      </c>
      <c r="D90" s="4" t="s">
        <v>161</v>
      </c>
      <c r="E90" s="10" t="s">
        <v>196</v>
      </c>
      <c r="F90" s="4" t="s">
        <v>197</v>
      </c>
      <c r="G90" s="38"/>
      <c r="H90" s="5">
        <v>2093.9699999999998</v>
      </c>
      <c r="I90" s="23">
        <f>SUM(G90*H90)</f>
        <v>0</v>
      </c>
      <c r="J90" s="6">
        <v>1</v>
      </c>
      <c r="K90" s="5">
        <v>4435.6099999999997</v>
      </c>
      <c r="L90" s="23">
        <f t="shared" si="3"/>
        <v>4435.6099999999997</v>
      </c>
    </row>
    <row r="91" spans="1:12" s="53" customFormat="1" x14ac:dyDescent="0.25">
      <c r="A91" s="51">
        <v>86</v>
      </c>
      <c r="B91" s="8">
        <v>460020</v>
      </c>
      <c r="C91" s="9"/>
      <c r="D91" s="4" t="s">
        <v>248</v>
      </c>
      <c r="E91" s="10"/>
      <c r="F91" s="4" t="s">
        <v>259</v>
      </c>
      <c r="G91" s="38">
        <v>75</v>
      </c>
      <c r="H91" s="5">
        <v>3279.21</v>
      </c>
      <c r="I91" s="23">
        <f t="shared" si="2"/>
        <v>245940.75</v>
      </c>
      <c r="J91" s="6">
        <v>74</v>
      </c>
      <c r="K91" s="5">
        <v>3279.21</v>
      </c>
      <c r="L91" s="23">
        <f t="shared" si="3"/>
        <v>242661.54</v>
      </c>
    </row>
    <row r="92" spans="1:12" s="53" customFormat="1" x14ac:dyDescent="0.25">
      <c r="A92" s="51">
        <v>87</v>
      </c>
      <c r="B92" s="8">
        <v>400413</v>
      </c>
      <c r="C92" s="9"/>
      <c r="D92" s="4" t="s">
        <v>269</v>
      </c>
      <c r="E92" s="10" t="s">
        <v>131</v>
      </c>
      <c r="F92" s="4" t="s">
        <v>270</v>
      </c>
      <c r="G92" s="38"/>
      <c r="H92" s="5">
        <v>415.2</v>
      </c>
      <c r="I92" s="23">
        <f t="shared" si="2"/>
        <v>0</v>
      </c>
      <c r="J92" s="6">
        <v>174</v>
      </c>
      <c r="K92" s="5">
        <v>415.2</v>
      </c>
      <c r="L92" s="23">
        <f t="shared" si="3"/>
        <v>72244.800000000003</v>
      </c>
    </row>
    <row r="93" spans="1:12" s="53" customFormat="1" x14ac:dyDescent="0.25">
      <c r="A93" s="51">
        <v>88</v>
      </c>
      <c r="B93" s="8">
        <v>62201</v>
      </c>
      <c r="C93" s="9" t="s">
        <v>198</v>
      </c>
      <c r="D93" s="4" t="s">
        <v>199</v>
      </c>
      <c r="E93" s="10" t="s">
        <v>15</v>
      </c>
      <c r="F93" s="4" t="s">
        <v>257</v>
      </c>
      <c r="G93" s="38"/>
      <c r="H93" s="5">
        <v>225.99</v>
      </c>
      <c r="I93" s="23">
        <f t="shared" si="2"/>
        <v>0</v>
      </c>
      <c r="J93" s="6">
        <v>5</v>
      </c>
      <c r="K93" s="5">
        <v>225.99</v>
      </c>
      <c r="L93" s="23">
        <f t="shared" si="3"/>
        <v>1129.95</v>
      </c>
    </row>
    <row r="94" spans="1:12" s="53" customFormat="1" x14ac:dyDescent="0.25">
      <c r="A94" s="51">
        <v>89</v>
      </c>
      <c r="B94" s="8">
        <v>1508208</v>
      </c>
      <c r="C94" s="9" t="s">
        <v>198</v>
      </c>
      <c r="D94" s="4" t="s">
        <v>199</v>
      </c>
      <c r="E94" s="10" t="s">
        <v>15</v>
      </c>
      <c r="F94" s="4" t="s">
        <v>255</v>
      </c>
      <c r="G94" s="38">
        <v>112</v>
      </c>
      <c r="H94" s="5">
        <v>3751</v>
      </c>
      <c r="I94" s="23">
        <f t="shared" si="2"/>
        <v>420112</v>
      </c>
      <c r="J94" s="6">
        <v>44</v>
      </c>
      <c r="K94" s="5">
        <v>4150.3999999999996</v>
      </c>
      <c r="L94" s="23">
        <f t="shared" si="3"/>
        <v>182617.59999999998</v>
      </c>
    </row>
    <row r="95" spans="1:12" s="53" customFormat="1" x14ac:dyDescent="0.25">
      <c r="A95" s="51">
        <v>90</v>
      </c>
      <c r="B95" s="51">
        <v>101441</v>
      </c>
      <c r="C95" s="9" t="s">
        <v>129</v>
      </c>
      <c r="D95" s="4" t="s">
        <v>200</v>
      </c>
      <c r="E95" s="10" t="s">
        <v>131</v>
      </c>
      <c r="F95" s="4" t="s">
        <v>201</v>
      </c>
      <c r="G95" s="38"/>
      <c r="H95" s="5"/>
      <c r="I95" s="23">
        <f t="shared" si="2"/>
        <v>0</v>
      </c>
      <c r="J95" s="6"/>
      <c r="K95" s="5"/>
      <c r="L95" s="23">
        <f t="shared" si="3"/>
        <v>0</v>
      </c>
    </row>
    <row r="96" spans="1:12" s="53" customFormat="1" x14ac:dyDescent="0.25">
      <c r="A96" s="51">
        <v>91</v>
      </c>
      <c r="B96" s="8">
        <v>189100</v>
      </c>
      <c r="C96" s="9" t="s">
        <v>188</v>
      </c>
      <c r="D96" s="4" t="s">
        <v>202</v>
      </c>
      <c r="E96" s="10" t="s">
        <v>131</v>
      </c>
      <c r="F96" s="4" t="s">
        <v>203</v>
      </c>
      <c r="G96" s="38"/>
      <c r="H96" s="5"/>
      <c r="I96" s="23">
        <f t="shared" si="2"/>
        <v>0</v>
      </c>
      <c r="J96" s="6"/>
      <c r="K96" s="5"/>
      <c r="L96" s="23">
        <f t="shared" si="3"/>
        <v>0</v>
      </c>
    </row>
    <row r="97" spans="1:12" s="53" customFormat="1" x14ac:dyDescent="0.25">
      <c r="A97" s="51">
        <v>92</v>
      </c>
      <c r="B97" s="8">
        <v>176042</v>
      </c>
      <c r="C97" s="9" t="s">
        <v>204</v>
      </c>
      <c r="D97" s="4" t="s">
        <v>205</v>
      </c>
      <c r="E97" s="10" t="s">
        <v>15</v>
      </c>
      <c r="F97" s="4" t="s">
        <v>206</v>
      </c>
      <c r="G97" s="38"/>
      <c r="H97" s="5"/>
      <c r="I97" s="23">
        <f t="shared" si="2"/>
        <v>0</v>
      </c>
      <c r="J97" s="6"/>
      <c r="K97" s="5"/>
      <c r="L97" s="23">
        <f t="shared" si="3"/>
        <v>0</v>
      </c>
    </row>
    <row r="98" spans="1:12" s="53" customFormat="1" x14ac:dyDescent="0.25">
      <c r="A98" s="51">
        <v>93</v>
      </c>
      <c r="B98" s="8">
        <v>176042</v>
      </c>
      <c r="C98" s="9" t="s">
        <v>207</v>
      </c>
      <c r="D98" s="4" t="s">
        <v>205</v>
      </c>
      <c r="E98" s="10" t="s">
        <v>131</v>
      </c>
      <c r="F98" s="4" t="s">
        <v>208</v>
      </c>
      <c r="G98" s="38">
        <v>30</v>
      </c>
      <c r="H98" s="5">
        <v>759.8</v>
      </c>
      <c r="I98" s="23">
        <f>SUM(G98*H98)</f>
        <v>22794</v>
      </c>
      <c r="J98" s="6">
        <v>25</v>
      </c>
      <c r="K98" s="5">
        <v>713.9</v>
      </c>
      <c r="L98" s="23">
        <f>SUM(J98*K98)</f>
        <v>17847.5</v>
      </c>
    </row>
    <row r="99" spans="1:12" s="53" customFormat="1" x14ac:dyDescent="0.25">
      <c r="A99" s="51">
        <v>94</v>
      </c>
      <c r="B99" s="8">
        <v>176183</v>
      </c>
      <c r="C99" s="9" t="s">
        <v>209</v>
      </c>
      <c r="D99" s="4" t="s">
        <v>210</v>
      </c>
      <c r="E99" s="10" t="s">
        <v>131</v>
      </c>
      <c r="F99" s="4" t="s">
        <v>211</v>
      </c>
      <c r="G99" s="38"/>
      <c r="H99" s="5"/>
      <c r="I99" s="23">
        <f t="shared" si="2"/>
        <v>0</v>
      </c>
      <c r="J99" s="6"/>
      <c r="K99" s="5"/>
      <c r="L99" s="23">
        <f t="shared" si="3"/>
        <v>0</v>
      </c>
    </row>
    <row r="100" spans="1:12" s="53" customFormat="1" x14ac:dyDescent="0.25">
      <c r="A100" s="51">
        <v>95</v>
      </c>
      <c r="B100" s="8">
        <v>162088</v>
      </c>
      <c r="C100" s="9" t="s">
        <v>212</v>
      </c>
      <c r="D100" s="4" t="s">
        <v>213</v>
      </c>
      <c r="E100" s="10" t="s">
        <v>15</v>
      </c>
      <c r="F100" s="4" t="s">
        <v>214</v>
      </c>
      <c r="G100" s="38">
        <v>165</v>
      </c>
      <c r="H100" s="5">
        <v>356.68</v>
      </c>
      <c r="I100" s="23">
        <f t="shared" si="2"/>
        <v>58852.200000000004</v>
      </c>
      <c r="J100" s="6">
        <v>120</v>
      </c>
      <c r="K100" s="5">
        <v>374.33</v>
      </c>
      <c r="L100" s="23">
        <f t="shared" si="3"/>
        <v>44919.6</v>
      </c>
    </row>
    <row r="101" spans="1:12" s="53" customFormat="1" x14ac:dyDescent="0.25">
      <c r="A101" s="51">
        <v>96</v>
      </c>
      <c r="B101" s="8">
        <v>400156</v>
      </c>
      <c r="C101" s="9" t="s">
        <v>215</v>
      </c>
      <c r="D101" s="4" t="s">
        <v>216</v>
      </c>
      <c r="E101" s="10" t="s">
        <v>194</v>
      </c>
      <c r="F101" s="4" t="s">
        <v>217</v>
      </c>
      <c r="G101" s="38">
        <v>313</v>
      </c>
      <c r="H101" s="5">
        <v>351</v>
      </c>
      <c r="I101" s="23">
        <f t="shared" si="2"/>
        <v>109863</v>
      </c>
      <c r="J101" s="6">
        <v>345</v>
      </c>
      <c r="K101" s="5">
        <v>176.79</v>
      </c>
      <c r="L101" s="23">
        <f t="shared" si="3"/>
        <v>60992.549999999996</v>
      </c>
    </row>
    <row r="102" spans="1:12" s="53" customFormat="1" x14ac:dyDescent="0.25">
      <c r="A102" s="51">
        <v>97</v>
      </c>
      <c r="B102" s="8">
        <v>175180</v>
      </c>
      <c r="C102" s="9" t="s">
        <v>218</v>
      </c>
      <c r="D102" s="4" t="s">
        <v>219</v>
      </c>
      <c r="E102" s="10" t="s">
        <v>194</v>
      </c>
      <c r="F102" s="4" t="s">
        <v>195</v>
      </c>
      <c r="G102" s="38">
        <v>6631</v>
      </c>
      <c r="H102" s="5">
        <v>80.08</v>
      </c>
      <c r="I102" s="23">
        <f t="shared" si="2"/>
        <v>531010.48</v>
      </c>
      <c r="J102" s="6">
        <v>5000</v>
      </c>
      <c r="K102" s="5">
        <v>80.08</v>
      </c>
      <c r="L102" s="23">
        <f t="shared" si="3"/>
        <v>400400</v>
      </c>
    </row>
    <row r="103" spans="1:12" s="53" customFormat="1" x14ac:dyDescent="0.25">
      <c r="A103" s="51">
        <v>98</v>
      </c>
      <c r="B103" s="8">
        <v>34151</v>
      </c>
      <c r="C103" s="9"/>
      <c r="D103" s="4" t="s">
        <v>253</v>
      </c>
      <c r="E103" s="10" t="s">
        <v>15</v>
      </c>
      <c r="F103" s="4" t="s">
        <v>266</v>
      </c>
      <c r="G103" s="38">
        <v>24</v>
      </c>
      <c r="H103" s="5">
        <v>1284.54</v>
      </c>
      <c r="I103" s="23">
        <f t="shared" si="2"/>
        <v>30828.959999999999</v>
      </c>
      <c r="J103" s="6">
        <v>130</v>
      </c>
      <c r="K103" s="5">
        <v>1042.1400000000001</v>
      </c>
      <c r="L103" s="23">
        <f t="shared" si="3"/>
        <v>135478.20000000001</v>
      </c>
    </row>
    <row r="104" spans="1:12" s="53" customFormat="1" x14ac:dyDescent="0.25">
      <c r="A104" s="51">
        <v>99</v>
      </c>
      <c r="B104" s="8">
        <v>529003</v>
      </c>
      <c r="C104" s="9"/>
      <c r="D104" s="4" t="s">
        <v>254</v>
      </c>
      <c r="E104" s="10"/>
      <c r="F104" s="57">
        <v>0.5</v>
      </c>
      <c r="G104" s="38">
        <v>28</v>
      </c>
      <c r="H104" s="5">
        <v>275</v>
      </c>
      <c r="I104" s="23">
        <f t="shared" si="2"/>
        <v>7700</v>
      </c>
      <c r="J104" s="6">
        <v>55</v>
      </c>
      <c r="K104" s="5">
        <v>181.5</v>
      </c>
      <c r="L104" s="23">
        <f t="shared" si="3"/>
        <v>9982.5</v>
      </c>
    </row>
    <row r="105" spans="1:12" s="53" customFormat="1" x14ac:dyDescent="0.25">
      <c r="A105" s="51">
        <v>100</v>
      </c>
      <c r="B105" s="8">
        <v>173130</v>
      </c>
      <c r="C105" s="9" t="s">
        <v>221</v>
      </c>
      <c r="D105" s="4" t="s">
        <v>222</v>
      </c>
      <c r="E105" s="10"/>
      <c r="F105" s="4" t="s">
        <v>223</v>
      </c>
      <c r="G105" s="38">
        <v>740</v>
      </c>
      <c r="H105" s="5">
        <v>72.2</v>
      </c>
      <c r="I105" s="23">
        <f t="shared" si="2"/>
        <v>53428</v>
      </c>
      <c r="J105" s="6">
        <v>487</v>
      </c>
      <c r="K105" s="5">
        <v>66.77</v>
      </c>
      <c r="L105" s="23">
        <f t="shared" si="3"/>
        <v>32516.989999999998</v>
      </c>
    </row>
    <row r="106" spans="1:12" s="53" customFormat="1" x14ac:dyDescent="0.25">
      <c r="A106" s="51">
        <v>101</v>
      </c>
      <c r="B106" s="8"/>
      <c r="C106" s="9"/>
      <c r="D106" s="4" t="s">
        <v>224</v>
      </c>
      <c r="E106" s="10" t="s">
        <v>220</v>
      </c>
      <c r="F106" s="4" t="s">
        <v>225</v>
      </c>
      <c r="G106" s="38"/>
      <c r="H106" s="5"/>
      <c r="I106" s="23">
        <f t="shared" si="2"/>
        <v>0</v>
      </c>
      <c r="J106" s="6"/>
      <c r="K106" s="5"/>
      <c r="L106" s="23">
        <f t="shared" si="3"/>
        <v>0</v>
      </c>
    </row>
    <row r="107" spans="1:12" s="53" customFormat="1" x14ac:dyDescent="0.25">
      <c r="A107" s="51">
        <v>102</v>
      </c>
      <c r="B107" s="8">
        <v>34153</v>
      </c>
      <c r="C107" s="9"/>
      <c r="D107" s="4" t="s">
        <v>283</v>
      </c>
      <c r="E107" s="10" t="s">
        <v>15</v>
      </c>
      <c r="F107" s="4" t="s">
        <v>282</v>
      </c>
      <c r="G107" s="38">
        <v>31</v>
      </c>
      <c r="H107" s="7">
        <v>1376.27</v>
      </c>
      <c r="I107" s="23">
        <f t="shared" ref="I107:I114" si="4">SUM(G107*H107)</f>
        <v>42664.37</v>
      </c>
      <c r="J107" s="6">
        <v>69</v>
      </c>
      <c r="K107" s="5">
        <v>1102.97</v>
      </c>
      <c r="L107" s="23">
        <f t="shared" si="3"/>
        <v>76104.930000000008</v>
      </c>
    </row>
    <row r="108" spans="1:12" s="53" customFormat="1" x14ac:dyDescent="0.25">
      <c r="A108" s="51">
        <v>103</v>
      </c>
      <c r="B108" s="8">
        <v>86418</v>
      </c>
      <c r="C108" s="9"/>
      <c r="D108" s="4" t="s">
        <v>267</v>
      </c>
      <c r="E108" s="10" t="s">
        <v>15</v>
      </c>
      <c r="F108" s="4" t="s">
        <v>268</v>
      </c>
      <c r="G108" s="38"/>
      <c r="H108" s="5">
        <v>1175</v>
      </c>
      <c r="I108" s="23">
        <f t="shared" si="4"/>
        <v>0</v>
      </c>
      <c r="J108" s="6">
        <v>1</v>
      </c>
      <c r="K108" s="5">
        <v>1175</v>
      </c>
      <c r="L108" s="23">
        <f t="shared" si="3"/>
        <v>1175</v>
      </c>
    </row>
    <row r="109" spans="1:12" s="53" customFormat="1" x14ac:dyDescent="0.25">
      <c r="A109" s="51">
        <v>104</v>
      </c>
      <c r="B109" s="8">
        <v>173131</v>
      </c>
      <c r="C109" s="9" t="s">
        <v>226</v>
      </c>
      <c r="D109" s="4" t="s">
        <v>227</v>
      </c>
      <c r="E109" s="10" t="s">
        <v>228</v>
      </c>
      <c r="F109" s="4" t="s">
        <v>229</v>
      </c>
      <c r="G109" s="38">
        <v>51</v>
      </c>
      <c r="H109" s="5">
        <v>82.87</v>
      </c>
      <c r="I109" s="23">
        <f t="shared" si="4"/>
        <v>4226.37</v>
      </c>
      <c r="J109" s="6">
        <v>23</v>
      </c>
      <c r="K109" s="5">
        <v>82.7</v>
      </c>
      <c r="L109" s="23">
        <f t="shared" si="3"/>
        <v>1902.1000000000001</v>
      </c>
    </row>
    <row r="110" spans="1:12" s="53" customFormat="1" x14ac:dyDescent="0.25">
      <c r="A110" s="51">
        <v>105</v>
      </c>
      <c r="B110" s="8">
        <v>400150</v>
      </c>
      <c r="C110" s="9" t="s">
        <v>230</v>
      </c>
      <c r="D110" s="4" t="s">
        <v>231</v>
      </c>
      <c r="E110" s="10" t="s">
        <v>228</v>
      </c>
      <c r="F110" s="4" t="s">
        <v>232</v>
      </c>
      <c r="G110" s="38">
        <v>15</v>
      </c>
      <c r="H110" s="5">
        <v>377.16</v>
      </c>
      <c r="I110" s="23">
        <f t="shared" si="4"/>
        <v>5657.4000000000005</v>
      </c>
      <c r="J110" s="6">
        <v>9</v>
      </c>
      <c r="K110" s="5">
        <v>377</v>
      </c>
      <c r="L110" s="23">
        <f t="shared" si="3"/>
        <v>3393</v>
      </c>
    </row>
    <row r="111" spans="1:12" s="53" customFormat="1" x14ac:dyDescent="0.25">
      <c r="A111" s="51">
        <v>106</v>
      </c>
      <c r="B111" s="8">
        <v>105146</v>
      </c>
      <c r="C111" s="9" t="s">
        <v>233</v>
      </c>
      <c r="D111" s="4" t="s">
        <v>234</v>
      </c>
      <c r="E111" s="10" t="s">
        <v>15</v>
      </c>
      <c r="F111" s="4" t="s">
        <v>235</v>
      </c>
      <c r="G111" s="38"/>
      <c r="H111" s="5"/>
      <c r="I111" s="23">
        <f t="shared" si="4"/>
        <v>0</v>
      </c>
      <c r="J111" s="6"/>
      <c r="K111" s="5"/>
      <c r="L111" s="23">
        <f t="shared" si="3"/>
        <v>0</v>
      </c>
    </row>
    <row r="112" spans="1:12" s="53" customFormat="1" x14ac:dyDescent="0.25">
      <c r="A112" s="51">
        <v>107</v>
      </c>
      <c r="B112" s="8">
        <v>4156150</v>
      </c>
      <c r="C112" s="9" t="s">
        <v>236</v>
      </c>
      <c r="D112" s="4" t="s">
        <v>237</v>
      </c>
      <c r="E112" s="10" t="s">
        <v>228</v>
      </c>
      <c r="F112" s="4" t="s">
        <v>238</v>
      </c>
      <c r="G112" s="38"/>
      <c r="H112" s="5"/>
      <c r="I112" s="23">
        <f t="shared" si="4"/>
        <v>0</v>
      </c>
      <c r="J112" s="6"/>
      <c r="K112" s="5"/>
      <c r="L112" s="23">
        <f t="shared" si="3"/>
        <v>0</v>
      </c>
    </row>
    <row r="113" spans="1:12" s="53" customFormat="1" x14ac:dyDescent="0.25">
      <c r="A113" s="51">
        <v>108</v>
      </c>
      <c r="B113" s="8">
        <v>1508204</v>
      </c>
      <c r="C113" s="9" t="s">
        <v>198</v>
      </c>
      <c r="D113" s="4" t="s">
        <v>199</v>
      </c>
      <c r="E113" s="10" t="s">
        <v>15</v>
      </c>
      <c r="F113" s="4" t="s">
        <v>256</v>
      </c>
      <c r="G113" s="38">
        <v>62</v>
      </c>
      <c r="H113" s="5">
        <v>4721</v>
      </c>
      <c r="I113" s="23">
        <f t="shared" si="4"/>
        <v>292702</v>
      </c>
      <c r="J113" s="6">
        <v>40</v>
      </c>
      <c r="K113" s="5">
        <v>5219.28</v>
      </c>
      <c r="L113" s="23">
        <f t="shared" si="3"/>
        <v>208771.19999999998</v>
      </c>
    </row>
    <row r="114" spans="1:12" s="53" customFormat="1" x14ac:dyDescent="0.25">
      <c r="A114" s="51">
        <v>109</v>
      </c>
      <c r="B114" s="8">
        <v>81540</v>
      </c>
      <c r="C114" s="9" t="s">
        <v>31</v>
      </c>
      <c r="D114" s="4" t="s">
        <v>32</v>
      </c>
      <c r="E114" s="10" t="s">
        <v>15</v>
      </c>
      <c r="F114" s="4" t="s">
        <v>240</v>
      </c>
      <c r="G114" s="38"/>
      <c r="H114" s="5"/>
      <c r="I114" s="23">
        <f t="shared" si="4"/>
        <v>0</v>
      </c>
      <c r="J114" s="32"/>
      <c r="K114" s="5"/>
      <c r="L114" s="23">
        <f>SUM(J114*K114)</f>
        <v>0</v>
      </c>
    </row>
    <row r="115" spans="1:12" s="53" customFormat="1" x14ac:dyDescent="0.25">
      <c r="A115" s="51">
        <v>110</v>
      </c>
      <c r="B115" s="8">
        <v>101461</v>
      </c>
      <c r="C115" s="9"/>
      <c r="D115" s="4" t="s">
        <v>243</v>
      </c>
      <c r="E115" s="10" t="s">
        <v>15</v>
      </c>
      <c r="F115" s="4" t="s">
        <v>244</v>
      </c>
      <c r="G115" s="38"/>
      <c r="H115" s="5"/>
      <c r="I115" s="23"/>
      <c r="J115" s="6"/>
      <c r="K115" s="5"/>
      <c r="L115" s="23">
        <f t="shared" si="3"/>
        <v>0</v>
      </c>
    </row>
    <row r="116" spans="1:12" s="53" customFormat="1" x14ac:dyDescent="0.25">
      <c r="A116" s="51">
        <v>111</v>
      </c>
      <c r="B116" s="8">
        <v>1500803</v>
      </c>
      <c r="C116" s="9"/>
      <c r="D116" s="4" t="s">
        <v>199</v>
      </c>
      <c r="E116" s="10" t="s">
        <v>15</v>
      </c>
      <c r="F116" s="4" t="s">
        <v>258</v>
      </c>
      <c r="G116" s="38"/>
      <c r="H116" s="5">
        <v>620.29</v>
      </c>
      <c r="I116" s="23">
        <f>SUM(G116*H116)</f>
        <v>0</v>
      </c>
      <c r="J116" s="6">
        <v>5</v>
      </c>
      <c r="K116" s="5">
        <v>620.29</v>
      </c>
      <c r="L116" s="23">
        <f>SUM(J116*K116)</f>
        <v>3101.45</v>
      </c>
    </row>
    <row r="117" spans="1:12" s="53" customFormat="1" x14ac:dyDescent="0.25">
      <c r="A117" s="51">
        <v>112</v>
      </c>
      <c r="B117" s="8"/>
      <c r="C117" s="9"/>
      <c r="D117" s="4"/>
      <c r="E117" s="10"/>
      <c r="F117" s="4"/>
      <c r="G117" s="38"/>
      <c r="H117" s="5"/>
      <c r="I117" s="23"/>
      <c r="J117" s="6"/>
      <c r="K117" s="5"/>
      <c r="L117" s="23"/>
    </row>
    <row r="118" spans="1:12" s="53" customFormat="1" x14ac:dyDescent="0.25">
      <c r="A118" s="51">
        <v>113</v>
      </c>
      <c r="B118" s="8"/>
      <c r="C118" s="9"/>
      <c r="D118" s="4"/>
      <c r="E118" s="10"/>
      <c r="F118" s="4"/>
      <c r="G118" s="38"/>
      <c r="H118" s="5"/>
      <c r="I118" s="23">
        <f t="shared" ref="I118:I120" si="5">SUM(G118*H118)</f>
        <v>0</v>
      </c>
      <c r="J118" s="6"/>
      <c r="K118" s="5"/>
      <c r="L118" s="23"/>
    </row>
    <row r="119" spans="1:12" s="53" customFormat="1" x14ac:dyDescent="0.25">
      <c r="A119" s="51">
        <v>114</v>
      </c>
      <c r="B119" s="8"/>
      <c r="C119" s="9"/>
      <c r="D119" s="4"/>
      <c r="E119" s="10"/>
      <c r="F119" s="4"/>
      <c r="G119" s="38"/>
      <c r="H119" s="5"/>
      <c r="I119" s="23">
        <f t="shared" si="5"/>
        <v>0</v>
      </c>
      <c r="J119" s="6"/>
      <c r="K119" s="5"/>
      <c r="L119" s="23"/>
    </row>
    <row r="120" spans="1:12" s="53" customFormat="1" x14ac:dyDescent="0.25">
      <c r="A120" s="51">
        <v>115</v>
      </c>
      <c r="B120" s="8"/>
      <c r="C120" s="9"/>
      <c r="D120" s="4"/>
      <c r="E120" s="10"/>
      <c r="F120" s="4"/>
      <c r="G120" s="38"/>
      <c r="H120" s="5"/>
      <c r="I120" s="23">
        <f t="shared" si="5"/>
        <v>0</v>
      </c>
      <c r="J120" s="6"/>
      <c r="K120" s="5"/>
      <c r="L120" s="23"/>
    </row>
    <row r="121" spans="1:12" s="53" customFormat="1" x14ac:dyDescent="0.25">
      <c r="A121" s="51">
        <v>116</v>
      </c>
      <c r="B121" s="8"/>
      <c r="C121" s="9"/>
      <c r="D121" s="4"/>
      <c r="E121" s="10"/>
      <c r="F121" s="57"/>
      <c r="G121" s="38"/>
      <c r="H121" s="5"/>
      <c r="I121" s="23">
        <f>SUM(G121*H121)</f>
        <v>0</v>
      </c>
      <c r="J121" s="6"/>
      <c r="K121" s="5"/>
      <c r="L121" s="23"/>
    </row>
    <row r="122" spans="1:12" s="53" customFormat="1" ht="15.75" customHeight="1" x14ac:dyDescent="0.3">
      <c r="A122" s="58" t="s">
        <v>246</v>
      </c>
      <c r="B122" s="45"/>
      <c r="C122" s="45"/>
      <c r="D122" s="99" t="s">
        <v>278</v>
      </c>
      <c r="E122" s="100"/>
      <c r="F122" s="101"/>
      <c r="G122" s="47">
        <f>SUM(G6:G121)</f>
        <v>21167</v>
      </c>
      <c r="H122" s="48">
        <f>SUM(H6:H121)</f>
        <v>68026.819999999992</v>
      </c>
      <c r="I122" s="42">
        <f>SUM(I6:I116)</f>
        <v>16202558.859999998</v>
      </c>
      <c r="J122" s="47">
        <f>SUM(J6:J116)</f>
        <v>17644</v>
      </c>
      <c r="K122" s="48">
        <f>SUM(K6:K116)</f>
        <v>64721.77</v>
      </c>
      <c r="L122" s="41">
        <f>SUM(L6:L116)</f>
        <v>13732058.579999994</v>
      </c>
    </row>
    <row r="123" spans="1:12" s="53" customFormat="1" ht="15.75" customHeight="1" x14ac:dyDescent="0.3">
      <c r="A123" s="44"/>
      <c r="B123" s="45">
        <v>49195</v>
      </c>
      <c r="C123" s="45"/>
      <c r="D123" s="60" t="s">
        <v>274</v>
      </c>
      <c r="E123" s="45" t="s">
        <v>15</v>
      </c>
      <c r="F123" s="59" t="s">
        <v>284</v>
      </c>
      <c r="G123" s="49"/>
      <c r="H123" s="48">
        <v>22502.01</v>
      </c>
      <c r="I123" s="43">
        <f>SUM(H123*G123)</f>
        <v>0</v>
      </c>
      <c r="J123" s="47"/>
      <c r="K123" s="48"/>
      <c r="L123" s="41"/>
    </row>
    <row r="124" spans="1:12" s="53" customFormat="1" ht="30" customHeight="1" x14ac:dyDescent="0.3">
      <c r="A124" s="44"/>
      <c r="B124" s="45">
        <v>49196</v>
      </c>
      <c r="C124" s="45"/>
      <c r="D124" s="45" t="s">
        <v>274</v>
      </c>
      <c r="E124" s="45" t="s">
        <v>15</v>
      </c>
      <c r="F124" s="46" t="s">
        <v>279</v>
      </c>
      <c r="G124" s="47"/>
      <c r="H124" s="48">
        <v>36536.86</v>
      </c>
      <c r="I124" s="43">
        <f t="shared" ref="I124:I126" si="6">SUM(H124*G124)</f>
        <v>0</v>
      </c>
      <c r="J124" s="47"/>
      <c r="K124" s="48"/>
      <c r="L124" s="41">
        <f>SUM(K124*J124)</f>
        <v>0</v>
      </c>
    </row>
    <row r="125" spans="1:12" s="53" customFormat="1" ht="27" customHeight="1" x14ac:dyDescent="0.3">
      <c r="A125" s="44"/>
      <c r="B125" s="45">
        <v>49197</v>
      </c>
      <c r="C125" s="45"/>
      <c r="D125" s="45" t="s">
        <v>274</v>
      </c>
      <c r="E125" s="45" t="s">
        <v>15</v>
      </c>
      <c r="F125" s="46" t="s">
        <v>275</v>
      </c>
      <c r="G125" s="47"/>
      <c r="H125" s="48">
        <v>37466.080000000002</v>
      </c>
      <c r="I125" s="43">
        <f t="shared" si="6"/>
        <v>0</v>
      </c>
      <c r="J125" s="47"/>
      <c r="K125" s="23"/>
      <c r="L125" s="41">
        <f>SUM(K125*J125)</f>
        <v>0</v>
      </c>
    </row>
    <row r="126" spans="1:12" s="53" customFormat="1" ht="15.75" x14ac:dyDescent="0.25">
      <c r="A126" s="51">
        <v>110</v>
      </c>
      <c r="B126" s="8">
        <v>49233</v>
      </c>
      <c r="C126" s="9"/>
      <c r="D126" s="4" t="s">
        <v>241</v>
      </c>
      <c r="E126" s="10" t="s">
        <v>15</v>
      </c>
      <c r="F126" s="4" t="s">
        <v>242</v>
      </c>
      <c r="G126" s="38">
        <v>87</v>
      </c>
      <c r="H126" s="5">
        <v>126646.08</v>
      </c>
      <c r="I126" s="43">
        <f t="shared" si="6"/>
        <v>11018208.960000001</v>
      </c>
      <c r="J126" s="6">
        <v>82</v>
      </c>
      <c r="K126" s="5">
        <v>128438.31</v>
      </c>
      <c r="L126" s="61">
        <f>SUM(K126*J126)</f>
        <v>10531941.42</v>
      </c>
    </row>
    <row r="127" spans="1:12" ht="35.25" customHeight="1" x14ac:dyDescent="0.3">
      <c r="A127" s="34"/>
      <c r="B127" s="35"/>
      <c r="C127" s="35"/>
      <c r="D127" s="107" t="s">
        <v>285</v>
      </c>
      <c r="E127" s="108"/>
      <c r="F127" s="109"/>
      <c r="G127" s="63"/>
      <c r="H127" s="40"/>
      <c r="I127" s="50">
        <f>SUM(I124:I126)</f>
        <v>11018208.960000001</v>
      </c>
      <c r="J127" s="36"/>
      <c r="K127" s="36"/>
      <c r="L127" s="37">
        <f>SUM(L124+L125+L126)</f>
        <v>10531941.42</v>
      </c>
    </row>
    <row r="128" spans="1:12" s="53" customFormat="1" ht="24" customHeight="1" x14ac:dyDescent="0.3">
      <c r="A128" s="71"/>
      <c r="B128" s="72"/>
      <c r="C128" s="72"/>
      <c r="D128" s="110" t="s">
        <v>293</v>
      </c>
      <c r="E128" s="111"/>
      <c r="F128" s="112"/>
      <c r="G128" s="73"/>
      <c r="H128" s="74"/>
      <c r="I128" s="75"/>
      <c r="J128" s="76"/>
      <c r="K128" s="74"/>
      <c r="L128" s="77">
        <f>SUM(L122+L126)</f>
        <v>24263999.999999993</v>
      </c>
    </row>
    <row r="129" spans="1:12" ht="35.25" customHeight="1" thickBot="1" x14ac:dyDescent="0.3">
      <c r="A129" s="78" t="s">
        <v>250</v>
      </c>
      <c r="B129" s="78"/>
      <c r="C129" s="33"/>
      <c r="D129" s="33"/>
      <c r="E129" s="33"/>
      <c r="F129" s="33"/>
    </row>
    <row r="130" spans="1:12" s="28" customFormat="1" ht="63.75" customHeight="1" thickTop="1" thickBot="1" x14ac:dyDescent="0.3">
      <c r="A130" s="79" t="s">
        <v>251</v>
      </c>
      <c r="B130" s="80"/>
      <c r="C130" s="81"/>
      <c r="D130" s="20" t="s">
        <v>241</v>
      </c>
      <c r="E130" s="21" t="s">
        <v>15</v>
      </c>
      <c r="F130" s="22" t="s">
        <v>242</v>
      </c>
      <c r="G130" s="64"/>
      <c r="K130" s="29"/>
      <c r="L130" s="30"/>
    </row>
    <row r="131" spans="1:12" ht="15.75" customHeight="1" thickTop="1" x14ac:dyDescent="0.25">
      <c r="A131" s="82" t="s">
        <v>252</v>
      </c>
      <c r="B131" s="83"/>
      <c r="C131" s="84"/>
      <c r="D131" s="11" t="s">
        <v>142</v>
      </c>
      <c r="E131" s="12" t="s">
        <v>15</v>
      </c>
      <c r="F131" s="13" t="s">
        <v>143</v>
      </c>
      <c r="H131" t="s">
        <v>262</v>
      </c>
    </row>
    <row r="132" spans="1:12" x14ac:dyDescent="0.25">
      <c r="A132" s="85"/>
      <c r="B132" s="86"/>
      <c r="C132" s="87"/>
      <c r="D132" s="14" t="s">
        <v>142</v>
      </c>
      <c r="E132" s="3" t="s">
        <v>15</v>
      </c>
      <c r="F132" s="15" t="s">
        <v>145</v>
      </c>
    </row>
    <row r="133" spans="1:12" x14ac:dyDescent="0.25">
      <c r="A133" s="85"/>
      <c r="B133" s="86"/>
      <c r="C133" s="87"/>
      <c r="D133" s="14" t="s">
        <v>142</v>
      </c>
      <c r="E133" s="3" t="s">
        <v>15</v>
      </c>
      <c r="F133" s="15" t="s">
        <v>146</v>
      </c>
    </row>
    <row r="134" spans="1:12" x14ac:dyDescent="0.25">
      <c r="A134" s="85"/>
      <c r="B134" s="86"/>
      <c r="C134" s="87"/>
      <c r="D134" s="16" t="s">
        <v>248</v>
      </c>
      <c r="E134" s="3" t="s">
        <v>15</v>
      </c>
      <c r="F134" s="15" t="s">
        <v>249</v>
      </c>
    </row>
    <row r="135" spans="1:12" x14ac:dyDescent="0.25">
      <c r="A135" s="85"/>
      <c r="B135" s="86"/>
      <c r="C135" s="87"/>
      <c r="D135" s="16" t="s">
        <v>199</v>
      </c>
      <c r="E135" s="3" t="s">
        <v>15</v>
      </c>
      <c r="F135" s="15" t="s">
        <v>245</v>
      </c>
    </row>
    <row r="136" spans="1:12" x14ac:dyDescent="0.25">
      <c r="A136" s="85"/>
      <c r="B136" s="86"/>
      <c r="C136" s="87"/>
      <c r="D136" s="14" t="s">
        <v>190</v>
      </c>
      <c r="E136" s="3" t="s">
        <v>131</v>
      </c>
      <c r="F136" s="15" t="s">
        <v>191</v>
      </c>
    </row>
    <row r="137" spans="1:12" x14ac:dyDescent="0.25">
      <c r="A137" s="85"/>
      <c r="B137" s="86"/>
      <c r="C137" s="87"/>
      <c r="D137" s="16" t="s">
        <v>199</v>
      </c>
      <c r="E137" s="3" t="s">
        <v>15</v>
      </c>
      <c r="F137" s="15" t="s">
        <v>239</v>
      </c>
    </row>
    <row r="138" spans="1:12" x14ac:dyDescent="0.25">
      <c r="A138" s="85"/>
      <c r="B138" s="86"/>
      <c r="C138" s="87"/>
      <c r="D138" s="16" t="s">
        <v>199</v>
      </c>
      <c r="E138" s="3" t="s">
        <v>15</v>
      </c>
      <c r="F138" s="15" t="s">
        <v>239</v>
      </c>
    </row>
    <row r="139" spans="1:12" ht="15.75" thickBot="1" x14ac:dyDescent="0.3">
      <c r="A139" s="88"/>
      <c r="B139" s="89"/>
      <c r="C139" s="90"/>
      <c r="D139" s="17" t="s">
        <v>199</v>
      </c>
      <c r="E139" s="18" t="s">
        <v>15</v>
      </c>
      <c r="F139" s="19" t="s">
        <v>239</v>
      </c>
    </row>
    <row r="140" spans="1:12" ht="15.75" thickTop="1" x14ac:dyDescent="0.25"/>
    <row r="142" spans="1:12" x14ac:dyDescent="0.25">
      <c r="I142" s="31"/>
    </row>
  </sheetData>
  <mergeCells count="13">
    <mergeCell ref="A129:B129"/>
    <mergeCell ref="A130:C130"/>
    <mergeCell ref="A131:C139"/>
    <mergeCell ref="A1:L1"/>
    <mergeCell ref="G3:I4"/>
    <mergeCell ref="J3:L4"/>
    <mergeCell ref="D122:F122"/>
    <mergeCell ref="E3:E5"/>
    <mergeCell ref="D3:D4"/>
    <mergeCell ref="C3:C4"/>
    <mergeCell ref="A3:A4"/>
    <mergeCell ref="D127:F127"/>
    <mergeCell ref="D128:F128"/>
  </mergeCells>
  <pageMargins left="0.25" right="0.25" top="0.25" bottom="0.25" header="0.31496062992126" footer="0.31496062992126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2025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2025-01-23T12:55:01Z</dcterms:modified>
</cp:coreProperties>
</file>